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activeTab="0"/>
  </bookViews>
  <sheets>
    <sheet name="PLATI-2018" sheetId="1" r:id="rId1"/>
    <sheet name="CA-2018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<sst xmlns="http://schemas.openxmlformats.org/spreadsheetml/2006/main" count="109" uniqueCount="102">
  <si>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>CASA DE ASIGURARI DE SANATATE  SALAJ</t>
  </si>
  <si>
    <t>SITUATIA  SUMELOR DECONTATE IN ANUL 2018  PENTRU MEDICAMENTE CU SI FARA CONTRIBUTIE PERSONALA, MEDICAMENTE/ MATERIALE SANITARE AFERENTTA PROGRAMELOR NATIONALE DE SANTATE CURATIVE</t>
  </si>
  <si>
    <t xml:space="preserve">Denumire Furnizor aflat in relatie contractuala cu casa de asigurari de sanatate </t>
  </si>
  <si>
    <t>FARMACII</t>
  </si>
  <si>
    <t>POGRAME NATIONALE DE SANTATATE</t>
  </si>
  <si>
    <t>Numar farmacii si oficine</t>
  </si>
  <si>
    <t>Medicamente cu si fara contributie personala, din care:</t>
  </si>
  <si>
    <t xml:space="preserve">    ~ activitatea curenta</t>
  </si>
  <si>
    <t xml:space="preserve">    ~  cost volum</t>
  </si>
  <si>
    <t xml:space="preserve">    ~ medicamente 40% - conform HG nr.186/2009 privind aprobarea Programului pentru compensarea cu 90% a preţului de referinţă al medicamentelor, </t>
  </si>
  <si>
    <t>PROGRAME NATIONALE DE SANATATE, din care:</t>
  </si>
  <si>
    <t>Medicamente pentru boli cronice cu risc crescut utilizate in programele nationale cu scop curativ, din care :</t>
  </si>
  <si>
    <t>Materiale sanitare specifice utilizate in programele nationale cu scop curativ</t>
  </si>
  <si>
    <t>3=4+5+6+7+8</t>
  </si>
  <si>
    <t>7=8+9+10+11</t>
  </si>
  <si>
    <t xml:space="preserve">Abies Alba Farm SRL  </t>
  </si>
  <si>
    <t>BORIKATHA FARM S.R.L</t>
  </si>
  <si>
    <t xml:space="preserve">Cynara FarmSRL  </t>
  </si>
  <si>
    <t xml:space="preserve">DAVID ADAM  </t>
  </si>
  <si>
    <t xml:space="preserve">DIANTHUS-FARM SRL  </t>
  </si>
  <si>
    <t xml:space="preserve">DMS BOTTICELIFARM SRL  </t>
  </si>
  <si>
    <t xml:space="preserve">DUCFARM </t>
  </si>
  <si>
    <t xml:space="preserve">ECO-VARSACTIV SRL  </t>
  </si>
  <si>
    <t xml:space="preserve">FARM MEDITRINA S.R.L </t>
  </si>
  <si>
    <t xml:space="preserve">FARMA BUSINESS CLASS  </t>
  </si>
  <si>
    <t xml:space="preserve">FARMACIA ASTRALIS </t>
  </si>
  <si>
    <t xml:space="preserve">FARMACIA DAMIAN SRL  </t>
  </si>
  <si>
    <t xml:space="preserve">FARMACIA LAVI DAN  </t>
  </si>
  <si>
    <t xml:space="preserve">FARMACIA REMEDIUM SRL </t>
  </si>
  <si>
    <t xml:space="preserve">FARMACIA VIRIDIS IMPEX </t>
  </si>
  <si>
    <t xml:space="preserve">FARMALEX SRL  </t>
  </si>
  <si>
    <t xml:space="preserve">FARMATRIS SRL  </t>
  </si>
  <si>
    <t xml:space="preserve">Farmacia Belladonna  </t>
  </si>
  <si>
    <t xml:space="preserve">Farmacia Diana SRL </t>
  </si>
  <si>
    <t xml:space="preserve">Farmacia Gallenus SRL </t>
  </si>
  <si>
    <t xml:space="preserve">Farmacia Hipocrate  SRL </t>
  </si>
  <si>
    <t xml:space="preserve">Flavior SRL  </t>
  </si>
  <si>
    <t>GEDEON RICHTER FARMACIA SA</t>
  </si>
  <si>
    <t>HACOFARM SRL</t>
  </si>
  <si>
    <t xml:space="preserve">HYPERICUM  </t>
  </si>
  <si>
    <t xml:space="preserve">IGIENA TEHNOFARM SRL  </t>
  </si>
  <si>
    <t xml:space="preserve">INOCENTIA FARM </t>
  </si>
  <si>
    <t xml:space="preserve">Iris PLUS Farmacie </t>
  </si>
  <si>
    <t xml:space="preserve">MAGNOLIAFARM SRL  </t>
  </si>
  <si>
    <t xml:space="preserve">MEDIPLUS EXIM  </t>
  </si>
  <si>
    <t xml:space="preserve">PAEONIA COM SRL  </t>
  </si>
  <si>
    <t xml:space="preserve">PERLA MEDIFARM SRL </t>
  </si>
  <si>
    <t xml:space="preserve">PFIZER ROMANIA  </t>
  </si>
  <si>
    <t xml:space="preserve">Panaceea Pharm SRL  </t>
  </si>
  <si>
    <t>Prima Farm</t>
  </si>
  <si>
    <t>REMATEX SRL</t>
  </si>
  <si>
    <t>REMEDIA FARM SRL</t>
  </si>
  <si>
    <t xml:space="preserve">S.C. Ma-Imp-Ex SRL </t>
  </si>
  <si>
    <t xml:space="preserve">SALVOFARM SRL  </t>
  </si>
  <si>
    <t>SC ALTHEA SRL</t>
  </si>
  <si>
    <t xml:space="preserve">SC Adonis Farm SRL </t>
  </si>
  <si>
    <t xml:space="preserve">SC Ama Farm SRL </t>
  </si>
  <si>
    <t>SC Artryx SRL</t>
  </si>
  <si>
    <t>SC C.G.V PHARMA  SRL</t>
  </si>
  <si>
    <t xml:space="preserve">SC CAPSELLA FARM SRL </t>
  </si>
  <si>
    <t xml:space="preserve">SC Cedrus Farm SRL  </t>
  </si>
  <si>
    <t xml:space="preserve">SC FARMEXIM SA  </t>
  </si>
  <si>
    <t xml:space="preserve">SC FARMEXPERT  </t>
  </si>
  <si>
    <t xml:space="preserve">SC MISTRAL FARM SRL </t>
  </si>
  <si>
    <t xml:space="preserve">SC PETAL FARM S.R.L.  </t>
  </si>
  <si>
    <t xml:space="preserve">SC PHARMA SA </t>
  </si>
  <si>
    <t xml:space="preserve">SC PHARMAFARM SA  </t>
  </si>
  <si>
    <t xml:space="preserve">SC Profarm SRL </t>
  </si>
  <si>
    <t xml:space="preserve">SC TISAPOTHEKER SRL  </t>
  </si>
  <si>
    <t xml:space="preserve">SENSIBLU SRL  </t>
  </si>
  <si>
    <t xml:space="preserve">SIEPCOFAR </t>
  </si>
  <si>
    <t xml:space="preserve">STEJERAN FARM SRL </t>
  </si>
  <si>
    <t xml:space="preserve">SUFLET FARM SRL </t>
  </si>
  <si>
    <t xml:space="preserve">Sana-Farm SRL </t>
  </si>
  <si>
    <t>TOTAL</t>
  </si>
  <si>
    <t>CAS SĂLAJ</t>
  </si>
  <si>
    <t>SITUATIA FONDURILOR ALOCATE DIN BUGETUL APROBAT PENTRU ANUL 2018 LA FARMACIILE CU CIRCUIT DESCHIS</t>
  </si>
  <si>
    <t>LUNA</t>
  </si>
  <si>
    <t>MEDICMENTE CU SI FARA CONTRIBUTIE PERSONALA</t>
  </si>
  <si>
    <t>ACTIVITATE CURENTA</t>
  </si>
  <si>
    <t>CV</t>
  </si>
  <si>
    <t>Pens 40%</t>
  </si>
  <si>
    <t>Medicamente pentru boli cronice cu risc crescut utilizate in programele nationale cu scop curativ</t>
  </si>
  <si>
    <t>Servicii medicale de hemodializa si dializa peritoneala</t>
  </si>
  <si>
    <t xml:space="preserve">    ~  sume pentru evaluarea anuala a bolnavilor cu diabet zaharat (hemoglobina glicata)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</si>
  <si>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</si>
  <si>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</si>
  <si>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</si>
  <si>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</si>
  <si>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</si>
  <si>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</si>
  <si>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</si>
  <si>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</si>
  <si>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</si>
  <si>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</si>
  <si>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</si>
  <si>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</si>
  <si>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</si>
  <si>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</si>
  <si>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</si>
  <si>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</si>
  <si>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 An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</si>
</sst>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9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CFDA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24" fillId="3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7" borderId="6" applyNumberFormat="0" applyAlignment="0" applyProtection="0"/>
    <xf numFmtId="0" fontId="31" fillId="6" borderId="0" applyNumberFormat="0" applyBorder="0" applyAlignment="0" applyProtection="0"/>
    <xf numFmtId="0" fontId="35" fillId="8" borderId="0" applyNumberFormat="0" applyBorder="0" applyAlignment="0" applyProtection="0"/>
    <xf numFmtId="0" fontId="26" fillId="9" borderId="7" applyNumberFormat="0" applyAlignment="0" applyProtection="0"/>
    <xf numFmtId="0" fontId="9" fillId="2" borderId="0" applyNumberFormat="0" applyBorder="0" applyAlignment="0" applyProtection="0"/>
    <xf numFmtId="0" fontId="28" fillId="9" borderId="6" applyNumberFormat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6" fillId="10" borderId="0" applyNumberFormat="0" applyBorder="0" applyAlignment="0" applyProtection="0"/>
    <xf numFmtId="0" fontId="32" fillId="4" borderId="0" applyNumberFormat="0" applyBorder="0" applyAlignment="0" applyProtection="0"/>
    <xf numFmtId="0" fontId="31" fillId="11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9" fillId="6" borderId="0" applyNumberFormat="0" applyBorder="0" applyAlignment="0" applyProtection="0"/>
    <xf numFmtId="0" fontId="31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31" fillId="11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5" borderId="0" applyNumberFormat="0" applyBorder="0" applyAlignment="0" applyProtection="0"/>
    <xf numFmtId="0" fontId="9" fillId="7" borderId="0" applyNumberFormat="0" applyBorder="0" applyAlignment="0" applyProtection="0"/>
    <xf numFmtId="0" fontId="3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4" xfId="0" applyNumberFormat="1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18" borderId="18" xfId="0" applyNumberFormat="1" applyFont="1" applyFill="1" applyBorder="1" applyAlignment="1">
      <alignment horizontal="center" vertical="center" wrapText="1"/>
    </xf>
    <xf numFmtId="4" fontId="5" fillId="18" borderId="19" xfId="0" applyNumberFormat="1" applyFont="1" applyFill="1" applyBorder="1" applyAlignment="1">
      <alignment horizontal="center" vertical="center" wrapText="1"/>
    </xf>
    <xf numFmtId="4" fontId="5" fillId="19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6" fillId="0" borderId="23" xfId="64" applyFont="1" applyBorder="1" applyAlignment="1">
      <alignment horizontal="center" vertical="center" wrapText="1"/>
      <protection/>
    </xf>
    <xf numFmtId="0" fontId="7" fillId="0" borderId="23" xfId="64" applyFont="1" applyBorder="1" applyAlignment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17" borderId="14" xfId="0" applyFont="1" applyFill="1" applyBorder="1" applyAlignment="1">
      <alignment horizontal="center" vertical="center" wrapText="1"/>
    </xf>
    <xf numFmtId="4" fontId="5" fillId="19" borderId="18" xfId="0" applyNumberFormat="1" applyFont="1" applyFill="1" applyBorder="1" applyAlignment="1">
      <alignment horizontal="center" vertical="center" wrapText="1"/>
    </xf>
    <xf numFmtId="4" fontId="5" fillId="19" borderId="42" xfId="0" applyNumberFormat="1" applyFont="1" applyFill="1" applyBorder="1" applyAlignment="1">
      <alignment horizontal="center" vertical="center" wrapText="1"/>
    </xf>
    <xf numFmtId="0" fontId="7" fillId="0" borderId="24" xfId="64" applyFont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0" fontId="9" fillId="0" borderId="0" xfId="64" applyBorder="1">
      <alignment/>
      <protection/>
    </xf>
    <xf numFmtId="0" fontId="6" fillId="0" borderId="0" xfId="64" applyFont="1" applyBorder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 applyBorder="1">
      <alignment/>
      <protection/>
    </xf>
    <xf numFmtId="0" fontId="9" fillId="0" borderId="0" xfId="64" applyBorder="1" applyAlignment="1">
      <alignment horizontal="center"/>
      <protection/>
    </xf>
    <xf numFmtId="0" fontId="12" fillId="0" borderId="0" xfId="64" applyFont="1" applyBorder="1">
      <alignment/>
      <protection/>
    </xf>
    <xf numFmtId="0" fontId="9" fillId="0" borderId="0" xfId="64" applyBorder="1">
      <alignment/>
      <protection/>
    </xf>
    <xf numFmtId="0" fontId="0" fillId="0" borderId="0" xfId="0" applyBorder="1" applyAlignment="1">
      <alignment/>
    </xf>
    <xf numFmtId="0" fontId="13" fillId="0" borderId="0" xfId="64" applyFont="1" applyBorder="1">
      <alignment/>
      <protection/>
    </xf>
    <xf numFmtId="0" fontId="9" fillId="0" borderId="0" xfId="64" applyBorder="1" applyAlignment="1">
      <alignment horizontal="center"/>
      <protection/>
    </xf>
    <xf numFmtId="0" fontId="12" fillId="0" borderId="0" xfId="64" applyFont="1" applyBorder="1">
      <alignment/>
      <protection/>
    </xf>
    <xf numFmtId="2" fontId="11" fillId="0" borderId="0" xfId="64" applyNumberFormat="1" applyFont="1" applyAlignment="1">
      <alignment horizontal="center" wrapText="1"/>
      <protection/>
    </xf>
    <xf numFmtId="2" fontId="9" fillId="0" borderId="0" xfId="64" applyNumberFormat="1" applyAlignment="1">
      <alignment horizontal="center" wrapText="1"/>
      <protection/>
    </xf>
    <xf numFmtId="2" fontId="12" fillId="0" borderId="0" xfId="64" applyNumberFormat="1" applyFont="1" applyAlignment="1">
      <alignment horizontal="center" wrapText="1"/>
      <protection/>
    </xf>
    <xf numFmtId="2" fontId="11" fillId="0" borderId="0" xfId="64" applyNumberFormat="1" applyFont="1" applyAlignment="1">
      <alignment horizont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45" xfId="64" applyFont="1" applyBorder="1" applyAlignment="1">
      <alignment horizontal="center" vertical="center" wrapText="1"/>
      <protection/>
    </xf>
    <xf numFmtId="0" fontId="12" fillId="20" borderId="13" xfId="64" applyFont="1" applyFill="1" applyBorder="1" applyAlignment="1">
      <alignment horizontal="center"/>
      <protection/>
    </xf>
    <xf numFmtId="0" fontId="12" fillId="21" borderId="13" xfId="64" applyFont="1" applyFill="1" applyBorder="1" applyAlignment="1">
      <alignment horizontal="center"/>
      <protection/>
    </xf>
    <xf numFmtId="0" fontId="13" fillId="0" borderId="46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3" fillId="0" borderId="47" xfId="64" applyFont="1" applyBorder="1" applyAlignment="1">
      <alignment horizontal="center" vertical="center" wrapText="1"/>
      <protection/>
    </xf>
    <xf numFmtId="0" fontId="10" fillId="0" borderId="48" xfId="64" applyFont="1" applyBorder="1" applyAlignment="1">
      <alignment horizontal="center" vertical="center" wrapText="1"/>
      <protection/>
    </xf>
    <xf numFmtId="0" fontId="15" fillId="0" borderId="45" xfId="0" applyFont="1" applyBorder="1" applyAlignment="1">
      <alignment/>
    </xf>
    <xf numFmtId="0" fontId="9" fillId="0" borderId="13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center" vertical="center" wrapText="1"/>
      <protection/>
    </xf>
    <xf numFmtId="0" fontId="15" fillId="0" borderId="49" xfId="0" applyFont="1" applyBorder="1" applyAlignment="1">
      <alignment/>
    </xf>
    <xf numFmtId="0" fontId="9" fillId="0" borderId="10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9" fillId="0" borderId="10" xfId="64" applyBorder="1" applyAlignment="1">
      <alignment horizontal="center"/>
      <protection/>
    </xf>
    <xf numFmtId="0" fontId="9" fillId="0" borderId="10" xfId="64" applyBorder="1">
      <alignment/>
      <protection/>
    </xf>
    <xf numFmtId="0" fontId="15" fillId="0" borderId="46" xfId="0" applyFont="1" applyBorder="1" applyAlignment="1">
      <alignment/>
    </xf>
    <xf numFmtId="0" fontId="9" fillId="0" borderId="23" xfId="64" applyBorder="1" applyAlignment="1">
      <alignment horizontal="center"/>
      <protection/>
    </xf>
    <xf numFmtId="0" fontId="9" fillId="0" borderId="23" xfId="64" applyBorder="1">
      <alignment/>
      <protection/>
    </xf>
    <xf numFmtId="0" fontId="9" fillId="0" borderId="13" xfId="64" applyBorder="1" applyAlignment="1">
      <alignment horizontal="center"/>
      <protection/>
    </xf>
    <xf numFmtId="0" fontId="9" fillId="0" borderId="13" xfId="64" applyBorder="1">
      <alignment/>
      <protection/>
    </xf>
    <xf numFmtId="0" fontId="0" fillId="0" borderId="49" xfId="0" applyBorder="1" applyAlignment="1">
      <alignment/>
    </xf>
    <xf numFmtId="0" fontId="12" fillId="21" borderId="14" xfId="64" applyFont="1" applyFill="1" applyBorder="1" applyAlignment="1">
      <alignment horizontal="center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16" fillId="0" borderId="0" xfId="64" applyFont="1" applyBorder="1">
      <alignment/>
      <protection/>
    </xf>
    <xf numFmtId="0" fontId="10" fillId="0" borderId="50" xfId="64" applyFont="1" applyBorder="1" applyAlignment="1">
      <alignment horizontal="center" vertical="center" wrapText="1"/>
      <protection/>
    </xf>
    <xf numFmtId="0" fontId="17" fillId="0" borderId="0" xfId="64" applyFont="1" applyBorder="1">
      <alignment/>
      <protection/>
    </xf>
    <xf numFmtId="0" fontId="9" fillId="0" borderId="14" xfId="64" applyFont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17" xfId="64" applyBorder="1">
      <alignment/>
      <protection/>
    </xf>
    <xf numFmtId="0" fontId="9" fillId="0" borderId="23" xfId="64" applyFont="1" applyBorder="1" applyAlignment="1">
      <alignment horizontal="center" vertical="center" wrapText="1"/>
      <protection/>
    </xf>
    <xf numFmtId="0" fontId="9" fillId="0" borderId="24" xfId="64" applyBorder="1">
      <alignment/>
      <protection/>
    </xf>
    <xf numFmtId="0" fontId="9" fillId="0" borderId="14" xfId="64" applyBorder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47" xfId="64" applyFont="1" applyBorder="1">
      <alignment/>
      <protection/>
    </xf>
    <xf numFmtId="0" fontId="9" fillId="0" borderId="50" xfId="64" applyBorder="1" applyAlignment="1">
      <alignment horizontal="center"/>
      <protection/>
    </xf>
    <xf numFmtId="0" fontId="12" fillId="0" borderId="47" xfId="64" applyFont="1" applyBorder="1" applyAlignment="1">
      <alignment horizontal="center"/>
      <protection/>
    </xf>
    <xf numFmtId="0" fontId="12" fillId="0" borderId="48" xfId="64" applyFont="1" applyBorder="1" applyAlignment="1">
      <alignment horizontal="center"/>
      <protection/>
    </xf>
    <xf numFmtId="0" fontId="11" fillId="0" borderId="0" xfId="64" applyFont="1" applyBorder="1">
      <alignment/>
      <protection/>
    </xf>
    <xf numFmtId="0" fontId="9" fillId="0" borderId="0" xfId="64" applyBorder="1" applyAlignment="1">
      <alignment horizontal="center"/>
      <protection/>
    </xf>
    <xf numFmtId="0" fontId="12" fillId="0" borderId="0" xfId="64" applyFont="1" applyBorder="1">
      <alignment/>
      <protection/>
    </xf>
    <xf numFmtId="0" fontId="9" fillId="0" borderId="0" xfId="64" applyBorder="1">
      <alignment/>
      <protection/>
    </xf>
    <xf numFmtId="0" fontId="12" fillId="0" borderId="50" xfId="64" applyFont="1" applyBorder="1" applyAlignment="1">
      <alignment horizontal="center"/>
      <protection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Normal 3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Excel Built-in Normal" xfId="64"/>
    <cellStyle name="Normal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tabSelected="1" zoomScaleSheetLayoutView="100" workbookViewId="0" topLeftCell="A8">
      <selection activeCell="A2" sqref="A2:K3"/>
    </sheetView>
  </sheetViews>
  <sheetFormatPr defaultColWidth="9.421875" defaultRowHeight="12.75"/>
  <cols>
    <col min="1" max="1" width="31.00390625" style="76" customWidth="1"/>
    <col min="2" max="2" width="8.28125" style="77" customWidth="1"/>
    <col min="3" max="3" width="16.7109375" style="78" customWidth="1"/>
    <col min="4" max="4" width="14.00390625" style="77" customWidth="1"/>
    <col min="5" max="5" width="11.28125" style="77" customWidth="1"/>
    <col min="6" max="6" width="13.00390625" style="77" customWidth="1"/>
    <col min="7" max="7" width="12.7109375" style="79" customWidth="1"/>
    <col min="8" max="8" width="15.00390625" style="79" customWidth="1"/>
    <col min="9" max="9" width="11.7109375" style="79" customWidth="1"/>
    <col min="10" max="10" width="8.57421875" style="79" customWidth="1"/>
    <col min="11" max="11" width="12.00390625" style="79" customWidth="1"/>
    <col min="12" max="246" width="9.421875" style="73" customWidth="1"/>
    <col min="247" max="16384" width="9.421875" style="80" customWidth="1"/>
  </cols>
  <sheetData>
    <row r="1" spans="1:6" s="73" customFormat="1" ht="15">
      <c r="A1" s="81" t="s">
        <v>0</v>
      </c>
      <c r="B1" s="82"/>
      <c r="C1" s="83"/>
      <c r="D1" s="82"/>
      <c r="E1" s="82"/>
      <c r="F1" s="82"/>
    </row>
    <row r="2" spans="1:11" s="73" customFormat="1" ht="15">
      <c r="A2" s="84" t="s">
        <v>1</v>
      </c>
      <c r="B2" s="85"/>
      <c r="C2" s="86"/>
      <c r="D2" s="85"/>
      <c r="E2" s="85"/>
      <c r="F2" s="85"/>
      <c r="G2" s="85"/>
      <c r="H2" s="85"/>
      <c r="I2" s="85"/>
      <c r="J2" s="85"/>
      <c r="K2" s="85"/>
    </row>
    <row r="3" spans="1:11" s="73" customFormat="1" ht="13.5" customHeight="1">
      <c r="A3" s="87"/>
      <c r="B3" s="85"/>
      <c r="C3" s="86"/>
      <c r="D3" s="85"/>
      <c r="E3" s="85"/>
      <c r="F3" s="85"/>
      <c r="G3" s="85"/>
      <c r="H3" s="85"/>
      <c r="I3" s="85"/>
      <c r="J3" s="85"/>
      <c r="K3" s="85"/>
    </row>
    <row r="4" spans="1:6" s="73" customFormat="1" ht="16.5" customHeight="1">
      <c r="A4" s="88"/>
      <c r="B4" s="82"/>
      <c r="C4" s="83"/>
      <c r="D4" s="82"/>
      <c r="E4" s="82"/>
      <c r="F4" s="82"/>
    </row>
    <row r="5" spans="1:6" s="73" customFormat="1" ht="16.5" customHeight="1">
      <c r="A5" s="89"/>
      <c r="B5" s="82"/>
      <c r="C5" s="83"/>
      <c r="D5" s="82"/>
      <c r="E5" s="82"/>
      <c r="F5" s="82"/>
    </row>
    <row r="6" spans="1:11" s="73" customFormat="1" ht="12.75" customHeight="1">
      <c r="A6" s="90" t="s">
        <v>2</v>
      </c>
      <c r="B6" s="91" t="s">
        <v>3</v>
      </c>
      <c r="C6" s="91"/>
      <c r="D6" s="91"/>
      <c r="E6" s="91"/>
      <c r="F6" s="91"/>
      <c r="G6" s="92" t="s">
        <v>4</v>
      </c>
      <c r="H6" s="92"/>
      <c r="I6" s="92"/>
      <c r="J6" s="92"/>
      <c r="K6" s="111"/>
    </row>
    <row r="7" spans="1:251" s="74" customFormat="1" ht="144.75" customHeight="1">
      <c r="A7" s="93"/>
      <c r="B7" s="26" t="s">
        <v>5</v>
      </c>
      <c r="C7" s="94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7</v>
      </c>
      <c r="J7" s="26" t="s">
        <v>8</v>
      </c>
      <c r="K7" s="112" t="s">
        <v>12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22"/>
      <c r="IN7" s="122"/>
      <c r="IO7" s="122"/>
      <c r="IP7" s="122"/>
      <c r="IQ7" s="122"/>
    </row>
    <row r="8" spans="1:251" s="75" customFormat="1" ht="24" customHeight="1">
      <c r="A8" s="95">
        <v>0</v>
      </c>
      <c r="B8" s="96">
        <v>2</v>
      </c>
      <c r="C8" s="96" t="s">
        <v>13</v>
      </c>
      <c r="D8" s="96">
        <v>4</v>
      </c>
      <c r="E8" s="96">
        <v>5</v>
      </c>
      <c r="F8" s="96">
        <v>6</v>
      </c>
      <c r="G8" s="96" t="s">
        <v>14</v>
      </c>
      <c r="H8" s="96">
        <v>8</v>
      </c>
      <c r="I8" s="96">
        <v>9</v>
      </c>
      <c r="J8" s="96">
        <v>10</v>
      </c>
      <c r="K8" s="114">
        <v>11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23"/>
      <c r="IN8" s="123"/>
      <c r="IO8" s="123"/>
      <c r="IP8" s="123"/>
      <c r="IQ8" s="123"/>
    </row>
    <row r="9" spans="1:11" s="73" customFormat="1" ht="15">
      <c r="A9" s="97" t="s">
        <v>15</v>
      </c>
      <c r="B9" s="98">
        <v>5</v>
      </c>
      <c r="C9" s="99">
        <f>D9+E9+F9</f>
        <v>2010.09</v>
      </c>
      <c r="D9" s="98">
        <v>1957.05</v>
      </c>
      <c r="E9" s="98">
        <v>0.98</v>
      </c>
      <c r="F9" s="98">
        <v>52.06</v>
      </c>
      <c r="G9" s="99">
        <f>+I9+K9</f>
        <v>232.92000000000002</v>
      </c>
      <c r="H9" s="98">
        <v>220.28</v>
      </c>
      <c r="I9" s="98">
        <f>H9-J9</f>
        <v>220.28</v>
      </c>
      <c r="J9" s="98"/>
      <c r="K9" s="116">
        <v>12.64</v>
      </c>
    </row>
    <row r="10" spans="1:11" s="73" customFormat="1" ht="15">
      <c r="A10" s="100" t="s">
        <v>16</v>
      </c>
      <c r="B10" s="101">
        <v>1</v>
      </c>
      <c r="C10" s="102">
        <f>D10+E10+F10</f>
        <v>59.22</v>
      </c>
      <c r="D10" s="101">
        <v>55.15</v>
      </c>
      <c r="E10" s="101"/>
      <c r="F10" s="101">
        <v>4.07</v>
      </c>
      <c r="G10" s="102">
        <f>+I10+K10</f>
        <v>6.69</v>
      </c>
      <c r="H10" s="101">
        <v>6.45</v>
      </c>
      <c r="I10" s="101">
        <f>H10-J10</f>
        <v>6.45</v>
      </c>
      <c r="J10" s="101"/>
      <c r="K10" s="117">
        <v>0.24</v>
      </c>
    </row>
    <row r="11" spans="1:11" s="73" customFormat="1" ht="15">
      <c r="A11" s="100" t="s">
        <v>17</v>
      </c>
      <c r="B11" s="103">
        <v>2</v>
      </c>
      <c r="C11" s="102">
        <f aca="true" t="shared" si="0" ref="C11:C42">D11+E11+F11</f>
        <v>429.04</v>
      </c>
      <c r="D11" s="103">
        <v>403.41</v>
      </c>
      <c r="E11" s="103"/>
      <c r="F11" s="103">
        <v>25.63</v>
      </c>
      <c r="G11" s="102">
        <f aca="true" t="shared" si="1" ref="G11:G42">+I11+K11</f>
        <v>7.47</v>
      </c>
      <c r="H11" s="104">
        <v>7.47</v>
      </c>
      <c r="I11" s="101">
        <f aca="true" t="shared" si="2" ref="I11:I47">H11-J11</f>
        <v>7.47</v>
      </c>
      <c r="J11" s="104"/>
      <c r="K11" s="118"/>
    </row>
    <row r="12" spans="1:11" s="73" customFormat="1" ht="15">
      <c r="A12" s="100" t="s">
        <v>18</v>
      </c>
      <c r="B12" s="103">
        <v>1</v>
      </c>
      <c r="C12" s="102">
        <f t="shared" si="0"/>
        <v>62.05</v>
      </c>
      <c r="D12" s="103">
        <v>58.07</v>
      </c>
      <c r="E12" s="103"/>
      <c r="F12" s="103">
        <v>3.98</v>
      </c>
      <c r="G12" s="102">
        <f t="shared" si="1"/>
        <v>9.069999999999999</v>
      </c>
      <c r="H12" s="104">
        <v>8.12</v>
      </c>
      <c r="I12" s="101">
        <f t="shared" si="2"/>
        <v>8.12</v>
      </c>
      <c r="J12" s="104"/>
      <c r="K12" s="118">
        <v>0.95</v>
      </c>
    </row>
    <row r="13" spans="1:11" s="73" customFormat="1" ht="15">
      <c r="A13" s="100" t="s">
        <v>19</v>
      </c>
      <c r="B13" s="103">
        <v>3</v>
      </c>
      <c r="C13" s="102">
        <f t="shared" si="0"/>
        <v>718.0899999999999</v>
      </c>
      <c r="D13" s="103">
        <v>653.8</v>
      </c>
      <c r="E13" s="103">
        <v>3.92</v>
      </c>
      <c r="F13" s="103">
        <v>60.37</v>
      </c>
      <c r="G13" s="102">
        <f t="shared" si="1"/>
        <v>78.79</v>
      </c>
      <c r="H13" s="104">
        <v>70.73</v>
      </c>
      <c r="I13" s="101">
        <f t="shared" si="2"/>
        <v>70.73</v>
      </c>
      <c r="J13" s="104"/>
      <c r="K13" s="118">
        <v>8.06</v>
      </c>
    </row>
    <row r="14" spans="1:11" s="73" customFormat="1" ht="15">
      <c r="A14" s="100" t="s">
        <v>20</v>
      </c>
      <c r="B14" s="103">
        <v>1</v>
      </c>
      <c r="C14" s="102">
        <f t="shared" si="0"/>
        <v>74.74</v>
      </c>
      <c r="D14" s="103">
        <v>68.52</v>
      </c>
      <c r="E14" s="103"/>
      <c r="F14" s="103">
        <v>6.22</v>
      </c>
      <c r="G14" s="102">
        <f t="shared" si="1"/>
        <v>2.85</v>
      </c>
      <c r="H14" s="104">
        <v>2.85</v>
      </c>
      <c r="I14" s="101">
        <f t="shared" si="2"/>
        <v>2.85</v>
      </c>
      <c r="J14" s="104"/>
      <c r="K14" s="118"/>
    </row>
    <row r="15" spans="1:11" s="73" customFormat="1" ht="15">
      <c r="A15" s="100" t="s">
        <v>21</v>
      </c>
      <c r="B15" s="103">
        <v>3</v>
      </c>
      <c r="C15" s="102">
        <f t="shared" si="0"/>
        <v>4076.48</v>
      </c>
      <c r="D15" s="103">
        <v>3935.52</v>
      </c>
      <c r="E15" s="103">
        <v>17.32</v>
      </c>
      <c r="F15" s="103">
        <v>123.64</v>
      </c>
      <c r="G15" s="102">
        <f t="shared" si="1"/>
        <v>1559.0700000000002</v>
      </c>
      <c r="H15" s="104">
        <v>1577.38</v>
      </c>
      <c r="I15" s="101">
        <f t="shared" si="2"/>
        <v>1447.0800000000002</v>
      </c>
      <c r="J15" s="104">
        <v>130.3</v>
      </c>
      <c r="K15" s="118">
        <v>111.99</v>
      </c>
    </row>
    <row r="16" spans="1:11" s="73" customFormat="1" ht="15">
      <c r="A16" s="100" t="s">
        <v>22</v>
      </c>
      <c r="B16" s="103">
        <v>1</v>
      </c>
      <c r="C16" s="102">
        <f t="shared" si="0"/>
        <v>284.71999999999997</v>
      </c>
      <c r="D16" s="103">
        <v>262.32</v>
      </c>
      <c r="E16" s="103"/>
      <c r="F16" s="103">
        <v>22.4</v>
      </c>
      <c r="G16" s="102">
        <f t="shared" si="1"/>
        <v>30.39</v>
      </c>
      <c r="H16" s="104">
        <v>27.06</v>
      </c>
      <c r="I16" s="101">
        <f t="shared" si="2"/>
        <v>27.06</v>
      </c>
      <c r="J16" s="104"/>
      <c r="K16" s="118">
        <v>3.33</v>
      </c>
    </row>
    <row r="17" spans="1:11" s="73" customFormat="1" ht="15">
      <c r="A17" s="100" t="s">
        <v>23</v>
      </c>
      <c r="B17" s="103">
        <v>1</v>
      </c>
      <c r="C17" s="102">
        <f t="shared" si="0"/>
        <v>111.07</v>
      </c>
      <c r="D17" s="103">
        <v>110.61</v>
      </c>
      <c r="E17" s="103"/>
      <c r="F17" s="103">
        <v>0.46</v>
      </c>
      <c r="G17" s="102">
        <f t="shared" si="1"/>
        <v>0.93</v>
      </c>
      <c r="H17" s="104">
        <v>0.93</v>
      </c>
      <c r="I17" s="101">
        <f t="shared" si="2"/>
        <v>0.93</v>
      </c>
      <c r="J17" s="104"/>
      <c r="K17" s="118"/>
    </row>
    <row r="18" spans="1:11" s="73" customFormat="1" ht="15">
      <c r="A18" s="100" t="s">
        <v>24</v>
      </c>
      <c r="B18" s="103">
        <v>3</v>
      </c>
      <c r="C18" s="102">
        <f t="shared" si="0"/>
        <v>866.1300000000001</v>
      </c>
      <c r="D18" s="103">
        <v>823.95</v>
      </c>
      <c r="E18" s="103">
        <v>2.94</v>
      </c>
      <c r="F18" s="103">
        <v>39.24</v>
      </c>
      <c r="G18" s="102">
        <f t="shared" si="1"/>
        <v>233.35</v>
      </c>
      <c r="H18" s="104">
        <v>217.41</v>
      </c>
      <c r="I18" s="101">
        <f t="shared" si="2"/>
        <v>217.41</v>
      </c>
      <c r="J18" s="104"/>
      <c r="K18" s="118">
        <v>15.94</v>
      </c>
    </row>
    <row r="19" spans="1:11" s="73" customFormat="1" ht="15">
      <c r="A19" s="100" t="s">
        <v>25</v>
      </c>
      <c r="B19" s="103">
        <v>2</v>
      </c>
      <c r="C19" s="102">
        <f t="shared" si="0"/>
        <v>608.42</v>
      </c>
      <c r="D19" s="103">
        <v>566.55</v>
      </c>
      <c r="E19" s="103">
        <v>1.63</v>
      </c>
      <c r="F19" s="103">
        <v>40.24</v>
      </c>
      <c r="G19" s="102">
        <f t="shared" si="1"/>
        <v>167.13</v>
      </c>
      <c r="H19" s="104">
        <v>153.63</v>
      </c>
      <c r="I19" s="101">
        <f t="shared" si="2"/>
        <v>153.63</v>
      </c>
      <c r="J19" s="104"/>
      <c r="K19" s="118">
        <v>13.5</v>
      </c>
    </row>
    <row r="20" spans="1:11" s="73" customFormat="1" ht="15">
      <c r="A20" s="100" t="s">
        <v>26</v>
      </c>
      <c r="B20" s="103">
        <v>3</v>
      </c>
      <c r="C20" s="102">
        <f t="shared" si="0"/>
        <v>930.08</v>
      </c>
      <c r="D20" s="103">
        <v>883.24</v>
      </c>
      <c r="E20" s="103"/>
      <c r="F20" s="103">
        <v>46.84</v>
      </c>
      <c r="G20" s="102">
        <f t="shared" si="1"/>
        <v>34.57</v>
      </c>
      <c r="H20" s="104">
        <v>34.57</v>
      </c>
      <c r="I20" s="101">
        <f t="shared" si="2"/>
        <v>34.57</v>
      </c>
      <c r="J20" s="104"/>
      <c r="K20" s="118"/>
    </row>
    <row r="21" spans="1:11" s="73" customFormat="1" ht="15">
      <c r="A21" s="100" t="s">
        <v>27</v>
      </c>
      <c r="B21" s="103">
        <v>1</v>
      </c>
      <c r="C21" s="102">
        <f t="shared" si="0"/>
        <v>192.44</v>
      </c>
      <c r="D21" s="103">
        <v>180.16</v>
      </c>
      <c r="E21" s="103">
        <v>2.96</v>
      </c>
      <c r="F21" s="103">
        <v>9.32</v>
      </c>
      <c r="G21" s="102">
        <f t="shared" si="1"/>
        <v>14.99</v>
      </c>
      <c r="H21" s="104">
        <v>13.68</v>
      </c>
      <c r="I21" s="101">
        <f t="shared" si="2"/>
        <v>13.68</v>
      </c>
      <c r="J21" s="104"/>
      <c r="K21" s="118">
        <v>1.31</v>
      </c>
    </row>
    <row r="22" spans="1:11" s="73" customFormat="1" ht="15">
      <c r="A22" s="100" t="s">
        <v>28</v>
      </c>
      <c r="B22" s="103">
        <v>5</v>
      </c>
      <c r="C22" s="102">
        <f t="shared" si="0"/>
        <v>1845.4700000000003</v>
      </c>
      <c r="D22" s="103">
        <v>1735.14</v>
      </c>
      <c r="E22" s="103">
        <v>6.21</v>
      </c>
      <c r="F22" s="103">
        <v>104.12</v>
      </c>
      <c r="G22" s="102">
        <f t="shared" si="1"/>
        <v>178.98</v>
      </c>
      <c r="H22" s="104">
        <v>245.26</v>
      </c>
      <c r="I22" s="101">
        <f t="shared" si="2"/>
        <v>164.7</v>
      </c>
      <c r="J22" s="104">
        <v>80.56</v>
      </c>
      <c r="K22" s="118">
        <v>14.28</v>
      </c>
    </row>
    <row r="23" spans="1:11" s="73" customFormat="1" ht="15">
      <c r="A23" s="100" t="s">
        <v>29</v>
      </c>
      <c r="B23" s="103">
        <v>1</v>
      </c>
      <c r="C23" s="102">
        <f t="shared" si="0"/>
        <v>260.32</v>
      </c>
      <c r="D23" s="103">
        <v>256.68</v>
      </c>
      <c r="E23" s="103">
        <v>1.31</v>
      </c>
      <c r="F23" s="103">
        <v>2.33</v>
      </c>
      <c r="G23" s="102">
        <f t="shared" si="1"/>
        <v>13.35</v>
      </c>
      <c r="H23" s="104">
        <v>12.99</v>
      </c>
      <c r="I23" s="101">
        <f t="shared" si="2"/>
        <v>12.99</v>
      </c>
      <c r="J23" s="104"/>
      <c r="K23" s="118">
        <v>0.36</v>
      </c>
    </row>
    <row r="24" spans="1:11" s="73" customFormat="1" ht="15">
      <c r="A24" s="100" t="s">
        <v>30</v>
      </c>
      <c r="B24" s="103">
        <v>7</v>
      </c>
      <c r="C24" s="102">
        <f t="shared" si="0"/>
        <v>1871.0900000000001</v>
      </c>
      <c r="D24" s="103">
        <v>1694.44</v>
      </c>
      <c r="E24" s="103">
        <v>12.74</v>
      </c>
      <c r="F24" s="103">
        <v>163.91</v>
      </c>
      <c r="G24" s="102">
        <f t="shared" si="1"/>
        <v>343.13</v>
      </c>
      <c r="H24" s="104">
        <v>318.77</v>
      </c>
      <c r="I24" s="101">
        <f t="shared" si="2"/>
        <v>318.77</v>
      </c>
      <c r="J24" s="104"/>
      <c r="K24" s="118">
        <v>24.36</v>
      </c>
    </row>
    <row r="25" spans="1:11" s="73" customFormat="1" ht="15">
      <c r="A25" s="100" t="s">
        <v>31</v>
      </c>
      <c r="B25" s="103">
        <v>2</v>
      </c>
      <c r="C25" s="102">
        <f t="shared" si="0"/>
        <v>2606.23</v>
      </c>
      <c r="D25" s="103">
        <v>2520.54</v>
      </c>
      <c r="E25" s="103">
        <v>13.88</v>
      </c>
      <c r="F25" s="103">
        <v>71.81</v>
      </c>
      <c r="G25" s="102">
        <f t="shared" si="1"/>
        <v>496.58</v>
      </c>
      <c r="H25" s="104">
        <v>470.83</v>
      </c>
      <c r="I25" s="101">
        <f t="shared" si="2"/>
        <v>453.4</v>
      </c>
      <c r="J25" s="104">
        <v>17.43</v>
      </c>
      <c r="K25" s="118">
        <v>43.18</v>
      </c>
    </row>
    <row r="26" spans="1:11" s="73" customFormat="1" ht="15">
      <c r="A26" s="100" t="s">
        <v>32</v>
      </c>
      <c r="B26" s="103">
        <v>1</v>
      </c>
      <c r="C26" s="102">
        <f t="shared" si="0"/>
        <v>32.620000000000005</v>
      </c>
      <c r="D26" s="103">
        <v>21.03</v>
      </c>
      <c r="E26" s="103"/>
      <c r="F26" s="103">
        <v>11.59</v>
      </c>
      <c r="G26" s="102">
        <f t="shared" si="1"/>
        <v>27.67</v>
      </c>
      <c r="H26" s="104">
        <v>26.12</v>
      </c>
      <c r="I26" s="101">
        <f t="shared" si="2"/>
        <v>26.12</v>
      </c>
      <c r="J26" s="104"/>
      <c r="K26" s="118">
        <v>1.55</v>
      </c>
    </row>
    <row r="27" spans="1:11" s="73" customFormat="1" ht="15">
      <c r="A27" s="100" t="s">
        <v>33</v>
      </c>
      <c r="B27" s="103">
        <v>1</v>
      </c>
      <c r="C27" s="102">
        <f t="shared" si="0"/>
        <v>1107.8600000000001</v>
      </c>
      <c r="D27" s="103">
        <v>1039.43</v>
      </c>
      <c r="E27" s="103">
        <v>1.63</v>
      </c>
      <c r="F27" s="103">
        <v>66.8</v>
      </c>
      <c r="G27" s="102">
        <f t="shared" si="1"/>
        <v>144.48</v>
      </c>
      <c r="H27" s="104">
        <v>130.95</v>
      </c>
      <c r="I27" s="101">
        <f t="shared" si="2"/>
        <v>130.95</v>
      </c>
      <c r="J27" s="104"/>
      <c r="K27" s="118">
        <v>13.53</v>
      </c>
    </row>
    <row r="28" spans="1:11" s="73" customFormat="1" ht="15">
      <c r="A28" s="100" t="s">
        <v>34</v>
      </c>
      <c r="B28" s="103">
        <v>1</v>
      </c>
      <c r="C28" s="102">
        <f t="shared" si="0"/>
        <v>1235.26</v>
      </c>
      <c r="D28" s="103">
        <v>1230.58</v>
      </c>
      <c r="E28" s="103"/>
      <c r="F28" s="103">
        <v>4.68</v>
      </c>
      <c r="G28" s="102">
        <f t="shared" si="1"/>
        <v>18.09</v>
      </c>
      <c r="H28" s="104">
        <v>18.09</v>
      </c>
      <c r="I28" s="101">
        <f t="shared" si="2"/>
        <v>18.09</v>
      </c>
      <c r="J28" s="104"/>
      <c r="K28" s="118"/>
    </row>
    <row r="29" spans="1:11" s="73" customFormat="1" ht="15">
      <c r="A29" s="100" t="s">
        <v>35</v>
      </c>
      <c r="B29" s="103">
        <v>2</v>
      </c>
      <c r="C29" s="102">
        <f t="shared" si="0"/>
        <v>854.2800000000001</v>
      </c>
      <c r="D29" s="103">
        <v>798.6</v>
      </c>
      <c r="E29" s="103">
        <v>1.96</v>
      </c>
      <c r="F29" s="103">
        <v>53.72</v>
      </c>
      <c r="G29" s="102">
        <f t="shared" si="1"/>
        <v>144.20999999999998</v>
      </c>
      <c r="H29" s="104">
        <v>132.26</v>
      </c>
      <c r="I29" s="101">
        <f t="shared" si="2"/>
        <v>132.26</v>
      </c>
      <c r="J29" s="104"/>
      <c r="K29" s="118">
        <v>11.95</v>
      </c>
    </row>
    <row r="30" spans="1:11" s="73" customFormat="1" ht="15">
      <c r="A30" s="100" t="s">
        <v>36</v>
      </c>
      <c r="B30" s="103">
        <v>2</v>
      </c>
      <c r="C30" s="102">
        <f t="shared" si="0"/>
        <v>98.17999999999999</v>
      </c>
      <c r="D30" s="103">
        <v>75.44</v>
      </c>
      <c r="E30" s="103"/>
      <c r="F30" s="103">
        <v>22.74</v>
      </c>
      <c r="G30" s="102">
        <f t="shared" si="1"/>
        <v>14.86</v>
      </c>
      <c r="H30" s="104">
        <v>14.75</v>
      </c>
      <c r="I30" s="101">
        <f t="shared" si="2"/>
        <v>14.75</v>
      </c>
      <c r="J30" s="104"/>
      <c r="K30" s="118">
        <v>0.11</v>
      </c>
    </row>
    <row r="31" spans="1:11" s="73" customFormat="1" ht="15.75">
      <c r="A31" s="105" t="s">
        <v>37</v>
      </c>
      <c r="B31" s="106">
        <v>1</v>
      </c>
      <c r="C31" s="94">
        <f t="shared" si="0"/>
        <v>541.24</v>
      </c>
      <c r="D31" s="106">
        <v>533.41</v>
      </c>
      <c r="E31" s="106">
        <v>0.33</v>
      </c>
      <c r="F31" s="106">
        <v>7.5</v>
      </c>
      <c r="G31" s="94">
        <f t="shared" si="1"/>
        <v>181.18</v>
      </c>
      <c r="H31" s="107">
        <v>166.25</v>
      </c>
      <c r="I31" s="119">
        <f t="shared" si="2"/>
        <v>166.25</v>
      </c>
      <c r="J31" s="107"/>
      <c r="K31" s="120">
        <v>14.93</v>
      </c>
    </row>
    <row r="32" spans="1:11" s="73" customFormat="1" ht="15">
      <c r="A32" s="97" t="s">
        <v>38</v>
      </c>
      <c r="B32" s="108">
        <v>1</v>
      </c>
      <c r="C32" s="99">
        <f t="shared" si="0"/>
        <v>4.44</v>
      </c>
      <c r="D32" s="108">
        <v>4.44</v>
      </c>
      <c r="E32" s="108"/>
      <c r="F32" s="108"/>
      <c r="G32" s="99">
        <f t="shared" si="1"/>
        <v>0</v>
      </c>
      <c r="H32" s="109"/>
      <c r="I32" s="98">
        <f t="shared" si="2"/>
        <v>0</v>
      </c>
      <c r="J32" s="109"/>
      <c r="K32" s="121"/>
    </row>
    <row r="33" spans="1:11" s="73" customFormat="1" ht="15">
      <c r="A33" s="100" t="s">
        <v>39</v>
      </c>
      <c r="B33" s="103">
        <v>2</v>
      </c>
      <c r="C33" s="102">
        <f t="shared" si="0"/>
        <v>367.41</v>
      </c>
      <c r="D33" s="103">
        <v>357.42</v>
      </c>
      <c r="E33" s="103"/>
      <c r="F33" s="103">
        <v>9.99</v>
      </c>
      <c r="G33" s="102">
        <f t="shared" si="1"/>
        <v>123.32000000000001</v>
      </c>
      <c r="H33" s="104">
        <v>109.79</v>
      </c>
      <c r="I33" s="101">
        <f t="shared" si="2"/>
        <v>109.79</v>
      </c>
      <c r="J33" s="104"/>
      <c r="K33" s="118">
        <v>13.53</v>
      </c>
    </row>
    <row r="34" spans="1:11" s="73" customFormat="1" ht="15">
      <c r="A34" s="110" t="s">
        <v>40</v>
      </c>
      <c r="B34" s="103">
        <v>2</v>
      </c>
      <c r="C34" s="102">
        <f t="shared" si="0"/>
        <v>173.93</v>
      </c>
      <c r="D34" s="103">
        <v>162.31</v>
      </c>
      <c r="E34" s="103"/>
      <c r="F34" s="103">
        <v>11.62</v>
      </c>
      <c r="G34" s="102">
        <f t="shared" si="1"/>
        <v>13.32</v>
      </c>
      <c r="H34" s="104">
        <v>13.32</v>
      </c>
      <c r="I34" s="101">
        <f t="shared" si="2"/>
        <v>13.32</v>
      </c>
      <c r="J34" s="104"/>
      <c r="K34" s="118"/>
    </row>
    <row r="35" spans="1:11" s="73" customFormat="1" ht="15">
      <c r="A35" s="100" t="s">
        <v>41</v>
      </c>
      <c r="B35" s="103">
        <v>1</v>
      </c>
      <c r="C35" s="102">
        <f t="shared" si="0"/>
        <v>76.75</v>
      </c>
      <c r="D35" s="103">
        <v>52.11</v>
      </c>
      <c r="E35" s="103"/>
      <c r="F35" s="103">
        <v>24.64</v>
      </c>
      <c r="G35" s="102">
        <f t="shared" si="1"/>
        <v>6.74</v>
      </c>
      <c r="H35" s="104">
        <v>6.74</v>
      </c>
      <c r="I35" s="101">
        <f t="shared" si="2"/>
        <v>6.74</v>
      </c>
      <c r="J35" s="104"/>
      <c r="K35" s="118"/>
    </row>
    <row r="36" spans="1:11" s="73" customFormat="1" ht="15">
      <c r="A36" s="100" t="s">
        <v>42</v>
      </c>
      <c r="B36" s="103">
        <v>6</v>
      </c>
      <c r="C36" s="102">
        <f t="shared" si="0"/>
        <v>5403.29</v>
      </c>
      <c r="D36" s="103">
        <v>5257.33</v>
      </c>
      <c r="E36" s="103">
        <v>17.32</v>
      </c>
      <c r="F36" s="103">
        <v>128.64</v>
      </c>
      <c r="G36" s="102">
        <f t="shared" si="1"/>
        <v>2140.3700000000003</v>
      </c>
      <c r="H36" s="104">
        <v>2203.32</v>
      </c>
      <c r="I36" s="101">
        <f t="shared" si="2"/>
        <v>1980.5600000000002</v>
      </c>
      <c r="J36" s="104">
        <v>222.76</v>
      </c>
      <c r="K36" s="118">
        <v>159.81</v>
      </c>
    </row>
    <row r="37" spans="1:11" s="73" customFormat="1" ht="15">
      <c r="A37" s="100" t="s">
        <v>43</v>
      </c>
      <c r="B37" s="103">
        <v>2</v>
      </c>
      <c r="C37" s="102">
        <f t="shared" si="0"/>
        <v>176.75</v>
      </c>
      <c r="D37" s="103">
        <v>160.24</v>
      </c>
      <c r="E37" s="103"/>
      <c r="F37" s="103">
        <v>16.51</v>
      </c>
      <c r="G37" s="102">
        <f t="shared" si="1"/>
        <v>7.87</v>
      </c>
      <c r="H37" s="104">
        <v>7.2</v>
      </c>
      <c r="I37" s="101">
        <f t="shared" si="2"/>
        <v>7.2</v>
      </c>
      <c r="J37" s="104"/>
      <c r="K37" s="118">
        <v>0.67</v>
      </c>
    </row>
    <row r="38" spans="1:11" s="73" customFormat="1" ht="15">
      <c r="A38" s="100" t="s">
        <v>44</v>
      </c>
      <c r="B38" s="103">
        <v>0</v>
      </c>
      <c r="C38" s="102">
        <f t="shared" si="0"/>
        <v>601.1400000000001</v>
      </c>
      <c r="D38" s="103">
        <v>597.69</v>
      </c>
      <c r="E38" s="103"/>
      <c r="F38" s="103">
        <v>3.45</v>
      </c>
      <c r="G38" s="102">
        <f t="shared" si="1"/>
        <v>45.38999999999999</v>
      </c>
      <c r="H38" s="104">
        <v>44.91</v>
      </c>
      <c r="I38" s="101">
        <f t="shared" si="2"/>
        <v>44.91</v>
      </c>
      <c r="J38" s="104"/>
      <c r="K38" s="118">
        <v>0.48</v>
      </c>
    </row>
    <row r="39" spans="1:11" s="73" customFormat="1" ht="15">
      <c r="A39" s="100" t="s">
        <v>45</v>
      </c>
      <c r="B39" s="103">
        <v>1</v>
      </c>
      <c r="C39" s="102">
        <f t="shared" si="0"/>
        <v>410.03999999999996</v>
      </c>
      <c r="D39" s="103">
        <v>387.32</v>
      </c>
      <c r="E39" s="103">
        <v>0.65</v>
      </c>
      <c r="F39" s="103">
        <v>22.07</v>
      </c>
      <c r="G39" s="102">
        <f t="shared" si="1"/>
        <v>59.86</v>
      </c>
      <c r="H39" s="104">
        <v>118.41</v>
      </c>
      <c r="I39" s="101">
        <f t="shared" si="2"/>
        <v>52.95</v>
      </c>
      <c r="J39" s="104">
        <v>65.46</v>
      </c>
      <c r="K39" s="118">
        <v>6.91</v>
      </c>
    </row>
    <row r="40" spans="1:11" s="73" customFormat="1" ht="15">
      <c r="A40" s="100" t="s">
        <v>46</v>
      </c>
      <c r="B40" s="103">
        <v>2</v>
      </c>
      <c r="C40" s="102">
        <f t="shared" si="0"/>
        <v>185.98</v>
      </c>
      <c r="D40" s="103">
        <v>183.03</v>
      </c>
      <c r="E40" s="103"/>
      <c r="F40" s="103">
        <v>2.95</v>
      </c>
      <c r="G40" s="102">
        <f t="shared" si="1"/>
        <v>23.599999999999998</v>
      </c>
      <c r="H40" s="104">
        <v>22.04</v>
      </c>
      <c r="I40" s="101">
        <f t="shared" si="2"/>
        <v>22.04</v>
      </c>
      <c r="J40" s="104"/>
      <c r="K40" s="118">
        <v>1.56</v>
      </c>
    </row>
    <row r="41" spans="1:11" s="73" customFormat="1" ht="15">
      <c r="A41" s="100" t="s">
        <v>47</v>
      </c>
      <c r="B41" s="103">
        <v>0</v>
      </c>
      <c r="C41" s="102">
        <f t="shared" si="0"/>
        <v>393.34000000000003</v>
      </c>
      <c r="D41" s="103">
        <v>364.6</v>
      </c>
      <c r="E41" s="103">
        <v>2.61</v>
      </c>
      <c r="F41" s="103">
        <v>26.13</v>
      </c>
      <c r="G41" s="102">
        <f t="shared" si="1"/>
        <v>355.35</v>
      </c>
      <c r="H41" s="104">
        <v>304.41</v>
      </c>
      <c r="I41" s="101">
        <f t="shared" si="2"/>
        <v>304.41</v>
      </c>
      <c r="J41" s="104"/>
      <c r="K41" s="118">
        <v>50.94</v>
      </c>
    </row>
    <row r="42" spans="1:11" s="73" customFormat="1" ht="15">
      <c r="A42" s="100" t="s">
        <v>48</v>
      </c>
      <c r="B42" s="103">
        <v>2</v>
      </c>
      <c r="C42" s="102">
        <f t="shared" si="0"/>
        <v>447.87</v>
      </c>
      <c r="D42" s="103">
        <v>428</v>
      </c>
      <c r="E42" s="103">
        <v>1.31</v>
      </c>
      <c r="F42" s="103">
        <v>18.56</v>
      </c>
      <c r="G42" s="102">
        <f t="shared" si="1"/>
        <v>127.74000000000001</v>
      </c>
      <c r="H42" s="104">
        <v>111.81</v>
      </c>
      <c r="I42" s="101">
        <f t="shared" si="2"/>
        <v>111.81</v>
      </c>
      <c r="J42" s="104"/>
      <c r="K42" s="118">
        <v>15.93</v>
      </c>
    </row>
    <row r="43" spans="1:11" s="73" customFormat="1" ht="15">
      <c r="A43" s="100" t="s">
        <v>49</v>
      </c>
      <c r="B43" s="103">
        <v>2</v>
      </c>
      <c r="C43" s="102">
        <f aca="true" t="shared" si="3" ref="C43:C70">D43+E43+F43</f>
        <v>820.7699999999999</v>
      </c>
      <c r="D43" s="103">
        <v>809.68</v>
      </c>
      <c r="E43" s="103">
        <v>1.31</v>
      </c>
      <c r="F43" s="103">
        <v>9.78</v>
      </c>
      <c r="G43" s="102">
        <f aca="true" t="shared" si="4" ref="G43:G70">+I43+K43</f>
        <v>498.44000000000005</v>
      </c>
      <c r="H43" s="104">
        <v>812.08</v>
      </c>
      <c r="I43" s="101">
        <f t="shared" si="2"/>
        <v>484.77000000000004</v>
      </c>
      <c r="J43" s="104">
        <v>327.31</v>
      </c>
      <c r="K43" s="118">
        <v>13.67</v>
      </c>
    </row>
    <row r="44" spans="1:11" s="73" customFormat="1" ht="15">
      <c r="A44" s="100" t="s">
        <v>50</v>
      </c>
      <c r="B44" s="103">
        <v>1</v>
      </c>
      <c r="C44" s="102">
        <f t="shared" si="3"/>
        <v>34.4</v>
      </c>
      <c r="D44" s="103">
        <v>34.07</v>
      </c>
      <c r="E44" s="103"/>
      <c r="F44" s="103">
        <v>0.33</v>
      </c>
      <c r="G44" s="102">
        <f t="shared" si="4"/>
        <v>1.89</v>
      </c>
      <c r="H44" s="104">
        <v>1.89</v>
      </c>
      <c r="I44" s="101">
        <f t="shared" si="2"/>
        <v>1.89</v>
      </c>
      <c r="J44" s="104"/>
      <c r="K44" s="118"/>
    </row>
    <row r="45" spans="1:11" s="73" customFormat="1" ht="15">
      <c r="A45" s="100" t="s">
        <v>51</v>
      </c>
      <c r="B45" s="103">
        <v>1</v>
      </c>
      <c r="C45" s="102">
        <f t="shared" si="3"/>
        <v>2574.39</v>
      </c>
      <c r="D45" s="103">
        <v>2562.76</v>
      </c>
      <c r="E45" s="103">
        <v>1.66</v>
      </c>
      <c r="F45" s="103">
        <v>9.97</v>
      </c>
      <c r="G45" s="102">
        <f t="shared" si="4"/>
        <v>2733.31</v>
      </c>
      <c r="H45" s="104">
        <v>2766.45</v>
      </c>
      <c r="I45" s="101">
        <f t="shared" si="2"/>
        <v>2441.71</v>
      </c>
      <c r="J45" s="104">
        <v>324.74</v>
      </c>
      <c r="K45" s="118">
        <v>291.6</v>
      </c>
    </row>
    <row r="46" spans="1:11" s="73" customFormat="1" ht="15">
      <c r="A46" s="100" t="s">
        <v>52</v>
      </c>
      <c r="B46" s="103">
        <v>2</v>
      </c>
      <c r="C46" s="102">
        <f t="shared" si="3"/>
        <v>409.77</v>
      </c>
      <c r="D46" s="103">
        <v>395.33</v>
      </c>
      <c r="E46" s="103">
        <v>3.92</v>
      </c>
      <c r="F46" s="103">
        <v>10.52</v>
      </c>
      <c r="G46" s="102">
        <f t="shared" si="4"/>
        <v>19.28</v>
      </c>
      <c r="H46" s="104">
        <v>18.46</v>
      </c>
      <c r="I46" s="101">
        <f t="shared" si="2"/>
        <v>18.46</v>
      </c>
      <c r="J46" s="104"/>
      <c r="K46" s="118">
        <v>0.82</v>
      </c>
    </row>
    <row r="47" spans="1:11" s="73" customFormat="1" ht="15">
      <c r="A47" s="100" t="s">
        <v>53</v>
      </c>
      <c r="B47" s="103">
        <v>2</v>
      </c>
      <c r="C47" s="102">
        <f t="shared" si="3"/>
        <v>89.63</v>
      </c>
      <c r="D47" s="103">
        <v>82.91</v>
      </c>
      <c r="E47" s="103">
        <v>0.98</v>
      </c>
      <c r="F47" s="103">
        <v>5.74</v>
      </c>
      <c r="G47" s="102">
        <f t="shared" si="4"/>
        <v>356.5</v>
      </c>
      <c r="H47" s="104">
        <v>303.24</v>
      </c>
      <c r="I47" s="101">
        <f t="shared" si="2"/>
        <v>303.24</v>
      </c>
      <c r="J47" s="104"/>
      <c r="K47" s="118">
        <v>53.26</v>
      </c>
    </row>
    <row r="48" spans="1:11" s="73" customFormat="1" ht="15">
      <c r="A48" s="100" t="s">
        <v>54</v>
      </c>
      <c r="B48" s="103">
        <v>1</v>
      </c>
      <c r="C48" s="102">
        <f t="shared" si="3"/>
        <v>87.88</v>
      </c>
      <c r="D48" s="103">
        <v>80.41</v>
      </c>
      <c r="E48" s="103"/>
      <c r="F48" s="103">
        <v>7.47</v>
      </c>
      <c r="G48" s="102">
        <f t="shared" si="4"/>
        <v>6.49</v>
      </c>
      <c r="H48" s="104">
        <v>6.49</v>
      </c>
      <c r="I48" s="101">
        <f aca="true" t="shared" si="5" ref="I48:I70">H48-J48</f>
        <v>6.49</v>
      </c>
      <c r="J48" s="104"/>
      <c r="K48" s="118"/>
    </row>
    <row r="49" spans="1:11" s="73" customFormat="1" ht="15">
      <c r="A49" s="100" t="s">
        <v>55</v>
      </c>
      <c r="B49" s="103">
        <v>1</v>
      </c>
      <c r="C49" s="102">
        <f t="shared" si="3"/>
        <v>136.63</v>
      </c>
      <c r="D49" s="103">
        <v>129.45</v>
      </c>
      <c r="E49" s="103"/>
      <c r="F49" s="103">
        <v>7.18</v>
      </c>
      <c r="G49" s="102">
        <f t="shared" si="4"/>
        <v>2.58</v>
      </c>
      <c r="H49" s="104">
        <v>2.58</v>
      </c>
      <c r="I49" s="101">
        <f t="shared" si="5"/>
        <v>2.58</v>
      </c>
      <c r="J49" s="104"/>
      <c r="K49" s="118"/>
    </row>
    <row r="50" spans="1:11" s="73" customFormat="1" ht="15">
      <c r="A50" s="100" t="s">
        <v>56</v>
      </c>
      <c r="B50" s="103">
        <v>1</v>
      </c>
      <c r="C50" s="102">
        <f t="shared" si="3"/>
        <v>148.15</v>
      </c>
      <c r="D50" s="103">
        <v>143.01</v>
      </c>
      <c r="E50" s="103">
        <v>0.33</v>
      </c>
      <c r="F50" s="103">
        <v>4.81</v>
      </c>
      <c r="G50" s="102">
        <f t="shared" si="4"/>
        <v>3.93</v>
      </c>
      <c r="H50" s="104">
        <v>3.93</v>
      </c>
      <c r="I50" s="101">
        <f t="shared" si="5"/>
        <v>3.93</v>
      </c>
      <c r="J50" s="104"/>
      <c r="K50" s="118"/>
    </row>
    <row r="51" spans="1:11" s="73" customFormat="1" ht="15">
      <c r="A51" s="100" t="s">
        <v>57</v>
      </c>
      <c r="B51" s="103">
        <v>1</v>
      </c>
      <c r="C51" s="102">
        <f t="shared" si="3"/>
        <v>421.97</v>
      </c>
      <c r="D51" s="103">
        <v>407.97</v>
      </c>
      <c r="E51" s="103"/>
      <c r="F51" s="103">
        <v>14</v>
      </c>
      <c r="G51" s="102">
        <f t="shared" si="4"/>
        <v>81.28</v>
      </c>
      <c r="H51" s="104">
        <v>76.97</v>
      </c>
      <c r="I51" s="101">
        <f t="shared" si="5"/>
        <v>76.97</v>
      </c>
      <c r="J51" s="104"/>
      <c r="K51" s="118">
        <v>4.31</v>
      </c>
    </row>
    <row r="52" spans="1:11" s="73" customFormat="1" ht="15">
      <c r="A52" s="100" t="s">
        <v>58</v>
      </c>
      <c r="B52" s="103">
        <v>1</v>
      </c>
      <c r="C52" s="102">
        <f t="shared" si="3"/>
        <v>157.89999999999998</v>
      </c>
      <c r="D52" s="103">
        <v>147.98</v>
      </c>
      <c r="E52" s="103"/>
      <c r="F52" s="103">
        <v>9.92</v>
      </c>
      <c r="G52" s="102">
        <f t="shared" si="4"/>
        <v>6.24</v>
      </c>
      <c r="H52" s="104">
        <v>6.24</v>
      </c>
      <c r="I52" s="101">
        <f t="shared" si="5"/>
        <v>6.24</v>
      </c>
      <c r="J52" s="104"/>
      <c r="K52" s="118"/>
    </row>
    <row r="53" spans="1:11" s="73" customFormat="1" ht="15">
      <c r="A53" s="100" t="s">
        <v>59</v>
      </c>
      <c r="B53" s="103">
        <v>2</v>
      </c>
      <c r="C53" s="102">
        <f t="shared" si="3"/>
        <v>448.12</v>
      </c>
      <c r="D53" s="103">
        <v>426.32</v>
      </c>
      <c r="E53" s="103"/>
      <c r="F53" s="103">
        <v>21.8</v>
      </c>
      <c r="G53" s="102">
        <f t="shared" si="4"/>
        <v>7.32</v>
      </c>
      <c r="H53" s="104">
        <v>7.32</v>
      </c>
      <c r="I53" s="101">
        <f t="shared" si="5"/>
        <v>7.32</v>
      </c>
      <c r="J53" s="104"/>
      <c r="K53" s="118"/>
    </row>
    <row r="54" spans="1:11" s="73" customFormat="1" ht="15">
      <c r="A54" s="100" t="s">
        <v>60</v>
      </c>
      <c r="B54" s="103">
        <v>2</v>
      </c>
      <c r="C54" s="102">
        <f t="shared" si="3"/>
        <v>463.90000000000003</v>
      </c>
      <c r="D54" s="103">
        <v>441.47</v>
      </c>
      <c r="E54" s="103">
        <v>0.33</v>
      </c>
      <c r="F54" s="103">
        <v>22.1</v>
      </c>
      <c r="G54" s="102">
        <f t="shared" si="4"/>
        <v>79.57</v>
      </c>
      <c r="H54" s="104">
        <v>75.5</v>
      </c>
      <c r="I54" s="101">
        <f t="shared" si="5"/>
        <v>75.5</v>
      </c>
      <c r="J54" s="104"/>
      <c r="K54" s="118">
        <v>4.07</v>
      </c>
    </row>
    <row r="55" spans="1:11" s="73" customFormat="1" ht="15">
      <c r="A55" s="100" t="s">
        <v>61</v>
      </c>
      <c r="B55" s="103">
        <v>0</v>
      </c>
      <c r="C55" s="102">
        <f t="shared" si="3"/>
        <v>454.89</v>
      </c>
      <c r="D55" s="103">
        <v>452.24</v>
      </c>
      <c r="E55" s="103"/>
      <c r="F55" s="103">
        <v>2.65</v>
      </c>
      <c r="G55" s="102">
        <f t="shared" si="4"/>
        <v>25</v>
      </c>
      <c r="H55" s="104">
        <v>23.08</v>
      </c>
      <c r="I55" s="101">
        <f t="shared" si="5"/>
        <v>23.08</v>
      </c>
      <c r="J55" s="104"/>
      <c r="K55" s="118">
        <v>1.92</v>
      </c>
    </row>
    <row r="56" spans="1:11" s="73" customFormat="1" ht="15">
      <c r="A56" s="100" t="s">
        <v>62</v>
      </c>
      <c r="B56" s="103">
        <v>0</v>
      </c>
      <c r="C56" s="102">
        <f t="shared" si="3"/>
        <v>2083.6699999999996</v>
      </c>
      <c r="D56" s="103">
        <v>2080.49</v>
      </c>
      <c r="E56" s="103"/>
      <c r="F56" s="103">
        <v>3.18</v>
      </c>
      <c r="G56" s="102">
        <f t="shared" si="4"/>
        <v>1.67</v>
      </c>
      <c r="H56" s="104">
        <v>1.67</v>
      </c>
      <c r="I56" s="101">
        <f t="shared" si="5"/>
        <v>1.67</v>
      </c>
      <c r="J56" s="104"/>
      <c r="K56" s="118"/>
    </row>
    <row r="57" spans="1:11" s="73" customFormat="1" ht="15">
      <c r="A57" s="100" t="s">
        <v>63</v>
      </c>
      <c r="B57" s="103">
        <v>2</v>
      </c>
      <c r="C57" s="102">
        <f t="shared" si="3"/>
        <v>263.98</v>
      </c>
      <c r="D57" s="103">
        <v>253.77</v>
      </c>
      <c r="E57" s="103"/>
      <c r="F57" s="103">
        <v>10.21</v>
      </c>
      <c r="G57" s="102">
        <f t="shared" si="4"/>
        <v>145.84</v>
      </c>
      <c r="H57" s="104">
        <v>135.32</v>
      </c>
      <c r="I57" s="101">
        <f t="shared" si="5"/>
        <v>135.32</v>
      </c>
      <c r="J57" s="104"/>
      <c r="K57" s="118">
        <v>10.52</v>
      </c>
    </row>
    <row r="58" spans="1:11" s="73" customFormat="1" ht="15">
      <c r="A58" s="100" t="s">
        <v>64</v>
      </c>
      <c r="B58" s="103">
        <v>2</v>
      </c>
      <c r="C58" s="102">
        <f t="shared" si="3"/>
        <v>237.7</v>
      </c>
      <c r="D58" s="103">
        <v>215.88</v>
      </c>
      <c r="E58" s="103">
        <v>1.31</v>
      </c>
      <c r="F58" s="103">
        <v>20.51</v>
      </c>
      <c r="G58" s="102">
        <f t="shared" si="4"/>
        <v>7.12</v>
      </c>
      <c r="H58" s="104">
        <v>7.12</v>
      </c>
      <c r="I58" s="101">
        <f t="shared" si="5"/>
        <v>7.12</v>
      </c>
      <c r="J58" s="104"/>
      <c r="K58" s="118"/>
    </row>
    <row r="59" spans="1:11" s="73" customFormat="1" ht="15">
      <c r="A59" s="100" t="s">
        <v>65</v>
      </c>
      <c r="B59" s="103">
        <v>0</v>
      </c>
      <c r="C59" s="102">
        <f t="shared" si="3"/>
        <v>10</v>
      </c>
      <c r="D59" s="103">
        <v>10</v>
      </c>
      <c r="E59" s="103"/>
      <c r="F59" s="103"/>
      <c r="G59" s="102">
        <f t="shared" si="4"/>
        <v>0</v>
      </c>
      <c r="H59" s="104"/>
      <c r="I59" s="101">
        <f t="shared" si="5"/>
        <v>0</v>
      </c>
      <c r="J59" s="104"/>
      <c r="K59" s="118"/>
    </row>
    <row r="60" spans="1:11" s="73" customFormat="1" ht="15">
      <c r="A60" s="100" t="s">
        <v>66</v>
      </c>
      <c r="B60" s="103">
        <v>0</v>
      </c>
      <c r="C60" s="102">
        <f t="shared" si="3"/>
        <v>70.81</v>
      </c>
      <c r="D60" s="103">
        <v>70.81</v>
      </c>
      <c r="E60" s="103"/>
      <c r="F60" s="103"/>
      <c r="G60" s="102">
        <f t="shared" si="4"/>
        <v>0</v>
      </c>
      <c r="H60" s="104"/>
      <c r="I60" s="101">
        <f t="shared" si="5"/>
        <v>0</v>
      </c>
      <c r="J60" s="104"/>
      <c r="K60" s="118"/>
    </row>
    <row r="61" spans="1:11" s="73" customFormat="1" ht="15">
      <c r="A61" s="100" t="s">
        <v>67</v>
      </c>
      <c r="B61" s="103">
        <v>3</v>
      </c>
      <c r="C61" s="102">
        <f t="shared" si="3"/>
        <v>448.09000000000003</v>
      </c>
      <c r="D61" s="103">
        <v>416.18</v>
      </c>
      <c r="E61" s="103">
        <v>2.31</v>
      </c>
      <c r="F61" s="103">
        <v>29.6</v>
      </c>
      <c r="G61" s="102">
        <f t="shared" si="4"/>
        <v>55.8</v>
      </c>
      <c r="H61" s="104">
        <v>52.62</v>
      </c>
      <c r="I61" s="101">
        <f t="shared" si="5"/>
        <v>52.62</v>
      </c>
      <c r="J61" s="104"/>
      <c r="K61" s="118">
        <v>3.18</v>
      </c>
    </row>
    <row r="62" spans="1:11" s="73" customFormat="1" ht="15">
      <c r="A62" s="100" t="s">
        <v>68</v>
      </c>
      <c r="B62" s="103">
        <v>2</v>
      </c>
      <c r="C62" s="102">
        <f t="shared" si="3"/>
        <v>361.88</v>
      </c>
      <c r="D62" s="103">
        <v>341.79</v>
      </c>
      <c r="E62" s="103"/>
      <c r="F62" s="103">
        <v>20.09</v>
      </c>
      <c r="G62" s="102">
        <f t="shared" si="4"/>
        <v>84.64</v>
      </c>
      <c r="H62" s="104">
        <v>77.74</v>
      </c>
      <c r="I62" s="101">
        <f t="shared" si="5"/>
        <v>77.74</v>
      </c>
      <c r="J62" s="104"/>
      <c r="K62" s="118">
        <v>6.9</v>
      </c>
    </row>
    <row r="63" spans="1:11" s="73" customFormat="1" ht="15">
      <c r="A63" s="100" t="s">
        <v>69</v>
      </c>
      <c r="B63" s="103">
        <v>2</v>
      </c>
      <c r="C63" s="102">
        <f t="shared" si="3"/>
        <v>2225.95</v>
      </c>
      <c r="D63" s="103">
        <v>2213.43</v>
      </c>
      <c r="E63" s="103">
        <v>4.57</v>
      </c>
      <c r="F63" s="103">
        <v>7.95</v>
      </c>
      <c r="G63" s="102">
        <f t="shared" si="4"/>
        <v>146.75</v>
      </c>
      <c r="H63" s="104">
        <v>131.8</v>
      </c>
      <c r="I63" s="101">
        <f t="shared" si="5"/>
        <v>131.8</v>
      </c>
      <c r="J63" s="104"/>
      <c r="K63" s="118">
        <v>14.95</v>
      </c>
    </row>
    <row r="64" spans="1:11" s="73" customFormat="1" ht="15">
      <c r="A64" s="100" t="s">
        <v>70</v>
      </c>
      <c r="B64" s="103">
        <v>3</v>
      </c>
      <c r="C64" s="102">
        <f t="shared" si="3"/>
        <v>3247.9500000000003</v>
      </c>
      <c r="D64" s="103">
        <v>3183.9</v>
      </c>
      <c r="E64" s="103">
        <v>9.8</v>
      </c>
      <c r="F64" s="103">
        <v>54.25</v>
      </c>
      <c r="G64" s="102">
        <f t="shared" si="4"/>
        <v>1573.73</v>
      </c>
      <c r="H64" s="104">
        <v>1433.53</v>
      </c>
      <c r="I64" s="101">
        <f t="shared" si="5"/>
        <v>1433.53</v>
      </c>
      <c r="J64" s="104"/>
      <c r="K64" s="118">
        <v>140.2</v>
      </c>
    </row>
    <row r="65" spans="1:11" s="73" customFormat="1" ht="15">
      <c r="A65" s="100" t="s">
        <v>71</v>
      </c>
      <c r="B65" s="103">
        <v>3</v>
      </c>
      <c r="C65" s="102">
        <f t="shared" si="3"/>
        <v>1095.47</v>
      </c>
      <c r="D65" s="103">
        <v>1040.14</v>
      </c>
      <c r="E65" s="103">
        <v>1.3</v>
      </c>
      <c r="F65" s="103">
        <v>54.03</v>
      </c>
      <c r="G65" s="102">
        <f t="shared" si="4"/>
        <v>179.26</v>
      </c>
      <c r="H65" s="104">
        <v>164.19</v>
      </c>
      <c r="I65" s="101">
        <f t="shared" si="5"/>
        <v>164.19</v>
      </c>
      <c r="J65" s="104"/>
      <c r="K65" s="118">
        <v>15.07</v>
      </c>
    </row>
    <row r="66" spans="1:11" s="73" customFormat="1" ht="15">
      <c r="A66" s="100" t="s">
        <v>72</v>
      </c>
      <c r="B66" s="103">
        <v>1</v>
      </c>
      <c r="C66" s="102">
        <f t="shared" si="3"/>
        <v>1308.84</v>
      </c>
      <c r="D66" s="103">
        <v>1242.06</v>
      </c>
      <c r="E66" s="103">
        <v>8.5</v>
      </c>
      <c r="F66" s="103">
        <v>58.28</v>
      </c>
      <c r="G66" s="102">
        <f t="shared" si="4"/>
        <v>43.51</v>
      </c>
      <c r="H66" s="104">
        <v>42.14</v>
      </c>
      <c r="I66" s="101">
        <f t="shared" si="5"/>
        <v>42.14</v>
      </c>
      <c r="J66" s="104"/>
      <c r="K66" s="118">
        <v>1.37</v>
      </c>
    </row>
    <row r="67" spans="1:11" s="73" customFormat="1" ht="15.75">
      <c r="A67" s="105" t="s">
        <v>73</v>
      </c>
      <c r="B67" s="106">
        <v>1</v>
      </c>
      <c r="C67" s="94">
        <f t="shared" si="3"/>
        <v>42.67</v>
      </c>
      <c r="D67" s="106">
        <v>41.46</v>
      </c>
      <c r="E67" s="106"/>
      <c r="F67" s="106">
        <v>1.21</v>
      </c>
      <c r="G67" s="94">
        <f t="shared" si="4"/>
        <v>0.93</v>
      </c>
      <c r="H67" s="107">
        <v>0.93</v>
      </c>
      <c r="I67" s="119">
        <f t="shared" si="5"/>
        <v>0.93</v>
      </c>
      <c r="J67" s="107"/>
      <c r="K67" s="120"/>
    </row>
    <row r="68" spans="1:11" s="73" customFormat="1" ht="15.75">
      <c r="A68" s="124" t="s">
        <v>74</v>
      </c>
      <c r="B68" s="125">
        <v>103</v>
      </c>
      <c r="C68" s="126">
        <f>SUM(C9:C67)</f>
        <v>46761.46999999998</v>
      </c>
      <c r="D68" s="127">
        <f>SUM(D9:D67)</f>
        <v>45041.639999999985</v>
      </c>
      <c r="E68" s="127">
        <f>SUM(E9:E67)</f>
        <v>126.02000000000001</v>
      </c>
      <c r="F68" s="127">
        <f aca="true" t="shared" si="6" ref="F68:M68">SUM(F9:F67)</f>
        <v>1593.81</v>
      </c>
      <c r="G68" s="127">
        <f t="shared" si="6"/>
        <v>12905.390000000003</v>
      </c>
      <c r="H68" s="127">
        <f t="shared" si="6"/>
        <v>12970.07</v>
      </c>
      <c r="I68" s="127">
        <f t="shared" si="6"/>
        <v>11801.509999999998</v>
      </c>
      <c r="J68" s="127">
        <f t="shared" si="6"/>
        <v>1168.56</v>
      </c>
      <c r="K68" s="132">
        <f t="shared" si="6"/>
        <v>1103.8799999999999</v>
      </c>
    </row>
    <row r="69" spans="1:11" s="73" customFormat="1" ht="15">
      <c r="A69" s="128"/>
      <c r="B69" s="129"/>
      <c r="C69" s="130"/>
      <c r="D69" s="129"/>
      <c r="E69" s="129"/>
      <c r="F69" s="129"/>
      <c r="G69" s="131"/>
      <c r="H69" s="131"/>
      <c r="I69" s="131"/>
      <c r="J69" s="131"/>
      <c r="K69" s="131"/>
    </row>
  </sheetData>
  <sheetProtection/>
  <mergeCells count="4">
    <mergeCell ref="B6:F6"/>
    <mergeCell ref="G6:K6"/>
    <mergeCell ref="A6:A7"/>
    <mergeCell ref="A2:K3"/>
  </mergeCells>
  <printOptions/>
  <pageMargins left="0" right="0" top="0" bottom="0" header="0.01" footer="0.0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26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1.28515625" style="3" customWidth="1"/>
    <col min="2" max="2" width="23.421875" style="4" customWidth="1"/>
    <col min="3" max="3" width="14.421875" style="4" customWidth="1"/>
    <col min="4" max="5" width="11.7109375" style="4" customWidth="1"/>
    <col min="6" max="7" width="12.28125" style="4" customWidth="1"/>
    <col min="8" max="8" width="17.57421875" style="4" customWidth="1"/>
    <col min="9" max="9" width="14.140625" style="4" customWidth="1"/>
    <col min="10" max="10" width="14.7109375" style="4" customWidth="1"/>
    <col min="11" max="150" width="9.140625" style="2" customWidth="1"/>
    <col min="151" max="251" width="9.140625" style="4" customWidth="1"/>
  </cols>
  <sheetData>
    <row r="1" ht="12.75">
      <c r="B1" s="5" t="s">
        <v>75</v>
      </c>
    </row>
    <row r="2" ht="12.75">
      <c r="B2" s="3"/>
    </row>
    <row r="3" ht="15.75">
      <c r="B3" s="6" t="s">
        <v>76</v>
      </c>
    </row>
    <row r="4" ht="15.75">
      <c r="B4" s="7"/>
    </row>
    <row r="5" ht="13.5">
      <c r="B5" s="8"/>
    </row>
    <row r="6" spans="2:10" ht="24.75" customHeight="1">
      <c r="B6" s="9" t="s">
        <v>77</v>
      </c>
      <c r="C6" s="10" t="s">
        <v>78</v>
      </c>
      <c r="D6" s="11"/>
      <c r="E6" s="12"/>
      <c r="F6" s="13" t="s">
        <v>4</v>
      </c>
      <c r="G6" s="13"/>
      <c r="H6" s="13"/>
      <c r="I6" s="13"/>
      <c r="J6" s="62"/>
    </row>
    <row r="7" spans="1:152" s="1" customFormat="1" ht="45.75" customHeight="1">
      <c r="A7" s="14"/>
      <c r="B7" s="15"/>
      <c r="C7" s="16" t="s">
        <v>79</v>
      </c>
      <c r="D7" s="17" t="s">
        <v>80</v>
      </c>
      <c r="E7" s="18" t="s">
        <v>81</v>
      </c>
      <c r="F7" s="19" t="s">
        <v>82</v>
      </c>
      <c r="G7" s="20"/>
      <c r="H7" s="21" t="s">
        <v>12</v>
      </c>
      <c r="I7" s="63"/>
      <c r="J7" s="6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1" customFormat="1" ht="45" customHeight="1">
      <c r="A8" s="14"/>
      <c r="B8" s="22"/>
      <c r="C8" s="23"/>
      <c r="D8" s="24"/>
      <c r="E8" s="25"/>
      <c r="F8" s="26" t="s">
        <v>7</v>
      </c>
      <c r="G8" s="26" t="s">
        <v>8</v>
      </c>
      <c r="H8" s="27" t="s">
        <v>12</v>
      </c>
      <c r="I8" s="27" t="s">
        <v>83</v>
      </c>
      <c r="J8" s="65" t="s">
        <v>84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s="1" customFormat="1" ht="21" customHeight="1">
      <c r="A9" s="14"/>
      <c r="B9" s="28" t="s">
        <v>85</v>
      </c>
      <c r="C9" s="29">
        <v>4133.65</v>
      </c>
      <c r="D9" s="30">
        <v>12.46</v>
      </c>
      <c r="E9" s="31">
        <v>128.62</v>
      </c>
      <c r="F9" s="32">
        <v>1424.26</v>
      </c>
      <c r="G9" s="32">
        <v>14.85</v>
      </c>
      <c r="H9" s="32">
        <v>101.38</v>
      </c>
      <c r="I9" s="32">
        <v>754.13</v>
      </c>
      <c r="J9" s="66">
        <v>0.44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s="1" customFormat="1" ht="21" customHeight="1">
      <c r="A10" s="14"/>
      <c r="B10" s="33" t="s">
        <v>86</v>
      </c>
      <c r="C10" s="34">
        <v>4282.05</v>
      </c>
      <c r="D10" s="35">
        <v>12.42</v>
      </c>
      <c r="E10" s="36">
        <v>131.25</v>
      </c>
      <c r="F10" s="37">
        <v>1495.26</v>
      </c>
      <c r="G10" s="37">
        <v>75.42</v>
      </c>
      <c r="H10" s="37">
        <v>139.75</v>
      </c>
      <c r="I10" s="37">
        <v>631.9</v>
      </c>
      <c r="J10" s="67">
        <v>0.2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1" customFormat="1" ht="21" customHeight="1">
      <c r="A11" s="14"/>
      <c r="B11" s="33" t="s">
        <v>87</v>
      </c>
      <c r="C11" s="34">
        <v>4300.3</v>
      </c>
      <c r="D11" s="35">
        <v>15.12</v>
      </c>
      <c r="E11" s="36">
        <v>115.13</v>
      </c>
      <c r="F11" s="37">
        <v>1516.97</v>
      </c>
      <c r="G11" s="37">
        <v>162.17</v>
      </c>
      <c r="H11" s="37">
        <v>112.67</v>
      </c>
      <c r="I11" s="37">
        <v>703.2</v>
      </c>
      <c r="J11" s="67">
        <v>0.34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2:150" ht="21" customHeight="1">
      <c r="B12" s="38" t="s">
        <v>88</v>
      </c>
      <c r="C12" s="39">
        <f>C9+C10+C11</f>
        <v>12716</v>
      </c>
      <c r="D12" s="40">
        <f>D9+D10+D11</f>
        <v>40</v>
      </c>
      <c r="E12" s="41">
        <f>E9+E10+E11</f>
        <v>375</v>
      </c>
      <c r="F12" s="42">
        <f>SUM(F9:F11)</f>
        <v>4436.49</v>
      </c>
      <c r="G12" s="42">
        <f>SUM(G9:G11)</f>
        <v>252.44</v>
      </c>
      <c r="H12" s="42">
        <f>SUM(H9:H11)</f>
        <v>353.8</v>
      </c>
      <c r="I12" s="42">
        <f>SUM(I9:I11)</f>
        <v>2089.23</v>
      </c>
      <c r="J12" s="68">
        <f>SUM(J9:J11)</f>
        <v>0.98</v>
      </c>
      <c r="ET12" s="4"/>
    </row>
    <row r="13" spans="1:152" s="1" customFormat="1" ht="21" customHeight="1">
      <c r="A13" s="14"/>
      <c r="B13" s="33" t="s">
        <v>89</v>
      </c>
      <c r="C13" s="34">
        <v>4282.64</v>
      </c>
      <c r="D13" s="35">
        <v>19.56</v>
      </c>
      <c r="E13" s="36">
        <v>152.6</v>
      </c>
      <c r="F13" s="37">
        <v>1425.89</v>
      </c>
      <c r="G13" s="37">
        <v>81.56</v>
      </c>
      <c r="H13" s="37">
        <v>136.74</v>
      </c>
      <c r="I13" s="37">
        <v>662.19</v>
      </c>
      <c r="J13" s="67">
        <v>0.42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s="1" customFormat="1" ht="21" customHeight="1">
      <c r="A14" s="14"/>
      <c r="B14" s="33" t="s">
        <v>90</v>
      </c>
      <c r="C14" s="34">
        <v>4230.9</v>
      </c>
      <c r="D14" s="35">
        <v>17.65</v>
      </c>
      <c r="E14" s="36">
        <v>137.12</v>
      </c>
      <c r="F14" s="37">
        <v>1276.65</v>
      </c>
      <c r="G14" s="37">
        <v>161.87</v>
      </c>
      <c r="H14" s="37">
        <v>93.35</v>
      </c>
      <c r="I14" s="37">
        <v>697.94</v>
      </c>
      <c r="J14" s="67">
        <v>0.5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1:152" s="1" customFormat="1" ht="21" customHeight="1">
      <c r="A15" s="14"/>
      <c r="B15" s="33" t="s">
        <v>91</v>
      </c>
      <c r="C15" s="34">
        <v>3930.92</v>
      </c>
      <c r="D15" s="35">
        <v>3.8</v>
      </c>
      <c r="E15" s="36">
        <v>84.29</v>
      </c>
      <c r="F15" s="37">
        <v>922.78</v>
      </c>
      <c r="G15" s="37">
        <v>96.09</v>
      </c>
      <c r="H15" s="37">
        <v>129.12</v>
      </c>
      <c r="I15" s="37">
        <v>676.55</v>
      </c>
      <c r="J15" s="67">
        <v>0.48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2:150" ht="21" customHeight="1">
      <c r="B16" s="38" t="s">
        <v>92</v>
      </c>
      <c r="C16" s="39">
        <f aca="true" t="shared" si="0" ref="C16:J16">SUM(C13:C15)</f>
        <v>12444.460000000001</v>
      </c>
      <c r="D16" s="40">
        <f t="shared" si="0"/>
        <v>41.00999999999999</v>
      </c>
      <c r="E16" s="41">
        <f t="shared" si="0"/>
        <v>374.01000000000005</v>
      </c>
      <c r="F16" s="42">
        <f t="shared" si="0"/>
        <v>3625.3199999999997</v>
      </c>
      <c r="G16" s="42">
        <f t="shared" si="0"/>
        <v>339.52</v>
      </c>
      <c r="H16" s="42">
        <f t="shared" si="0"/>
        <v>359.21000000000004</v>
      </c>
      <c r="I16" s="42">
        <f t="shared" si="0"/>
        <v>2036.68</v>
      </c>
      <c r="J16" s="68">
        <f t="shared" si="0"/>
        <v>1.4</v>
      </c>
      <c r="ET16" s="4"/>
    </row>
    <row r="17" spans="2:150" ht="21" customHeight="1">
      <c r="B17" s="43" t="s">
        <v>93</v>
      </c>
      <c r="C17" s="44">
        <v>4011.76</v>
      </c>
      <c r="D17" s="45">
        <v>39.01</v>
      </c>
      <c r="E17" s="46">
        <v>184.42</v>
      </c>
      <c r="F17" s="45">
        <v>1938.57</v>
      </c>
      <c r="G17" s="45">
        <v>104.17</v>
      </c>
      <c r="H17" s="45">
        <v>118.22</v>
      </c>
      <c r="I17" s="45">
        <v>682.01</v>
      </c>
      <c r="J17" s="69">
        <v>0.48</v>
      </c>
      <c r="ET17" s="4"/>
    </row>
    <row r="18" spans="2:150" ht="21" customHeight="1">
      <c r="B18" s="43" t="s">
        <v>94</v>
      </c>
      <c r="C18" s="44">
        <v>4061</v>
      </c>
      <c r="D18" s="45">
        <v>1.99</v>
      </c>
      <c r="E18" s="46">
        <v>133.22</v>
      </c>
      <c r="F18" s="45">
        <v>1175.34</v>
      </c>
      <c r="G18" s="45">
        <v>118.74</v>
      </c>
      <c r="H18" s="45">
        <v>92.08</v>
      </c>
      <c r="I18" s="45">
        <v>726.85</v>
      </c>
      <c r="J18" s="69">
        <v>0.46</v>
      </c>
      <c r="ET18" s="4"/>
    </row>
    <row r="19" spans="2:150" ht="21" customHeight="1">
      <c r="B19" s="47" t="s">
        <v>95</v>
      </c>
      <c r="C19" s="48">
        <v>4012.15</v>
      </c>
      <c r="D19" s="49">
        <v>38</v>
      </c>
      <c r="E19" s="50">
        <v>126.65</v>
      </c>
      <c r="F19" s="49">
        <v>306.44</v>
      </c>
      <c r="G19" s="49">
        <v>103.88</v>
      </c>
      <c r="H19" s="49">
        <v>153.15</v>
      </c>
      <c r="I19" s="49">
        <v>668.41</v>
      </c>
      <c r="J19" s="70">
        <v>0.96</v>
      </c>
      <c r="ET19" s="4"/>
    </row>
    <row r="20" spans="2:150" ht="21" customHeight="1">
      <c r="B20" s="38" t="s">
        <v>96</v>
      </c>
      <c r="C20" s="39">
        <f aca="true" t="shared" si="1" ref="C20:J20">SUM(C17:C19)</f>
        <v>12084.91</v>
      </c>
      <c r="D20" s="40">
        <f t="shared" si="1"/>
        <v>79</v>
      </c>
      <c r="E20" s="41">
        <f t="shared" si="1"/>
        <v>444.28999999999996</v>
      </c>
      <c r="F20" s="42">
        <f t="shared" si="1"/>
        <v>3420.35</v>
      </c>
      <c r="G20" s="42">
        <f t="shared" si="1"/>
        <v>326.78999999999996</v>
      </c>
      <c r="H20" s="42">
        <f t="shared" si="1"/>
        <v>363.45000000000005</v>
      </c>
      <c r="I20" s="42">
        <f t="shared" si="1"/>
        <v>2077.27</v>
      </c>
      <c r="J20" s="68">
        <f t="shared" si="1"/>
        <v>1.9</v>
      </c>
      <c r="ET20" s="4"/>
    </row>
    <row r="21" spans="2:150" ht="21" customHeight="1">
      <c r="B21" s="51" t="s">
        <v>97</v>
      </c>
      <c r="C21" s="52">
        <v>4640.41</v>
      </c>
      <c r="D21" s="53">
        <v>38</v>
      </c>
      <c r="E21" s="54">
        <v>142.04</v>
      </c>
      <c r="F21" s="53">
        <v>3073.05</v>
      </c>
      <c r="G21" s="53">
        <v>245.48</v>
      </c>
      <c r="H21" s="53">
        <v>117.64</v>
      </c>
      <c r="I21" s="53">
        <v>720.89</v>
      </c>
      <c r="J21" s="71">
        <v>0.38</v>
      </c>
      <c r="ET21" s="4"/>
    </row>
    <row r="22" spans="2:150" ht="21" customHeight="1">
      <c r="B22" s="43" t="s">
        <v>98</v>
      </c>
      <c r="C22" s="44">
        <v>4377.12</v>
      </c>
      <c r="D22" s="45">
        <v>33.02</v>
      </c>
      <c r="E22" s="46">
        <v>141.19</v>
      </c>
      <c r="F22" s="45">
        <v>2098.62</v>
      </c>
      <c r="G22" s="45">
        <v>109.26</v>
      </c>
      <c r="H22" s="45">
        <v>129.93</v>
      </c>
      <c r="I22" s="45">
        <v>674.57</v>
      </c>
      <c r="J22" s="69">
        <v>0.3</v>
      </c>
      <c r="ET22" s="4"/>
    </row>
    <row r="23" spans="2:150" ht="21" customHeight="1">
      <c r="B23" s="47" t="s">
        <v>99</v>
      </c>
      <c r="C23" s="48">
        <v>4255.56</v>
      </c>
      <c r="D23" s="49">
        <v>25.82</v>
      </c>
      <c r="E23" s="50">
        <v>126.4</v>
      </c>
      <c r="F23" s="49">
        <v>2156.51</v>
      </c>
      <c r="G23" s="49">
        <v>152.92</v>
      </c>
      <c r="H23" s="49">
        <v>134.22</v>
      </c>
      <c r="I23" s="49">
        <v>670.4</v>
      </c>
      <c r="J23" s="70">
        <v>0.62</v>
      </c>
      <c r="ET23" s="4"/>
    </row>
    <row r="24" spans="2:152" ht="21" customHeight="1">
      <c r="B24" s="38" t="s">
        <v>100</v>
      </c>
      <c r="C24" s="39">
        <f aca="true" t="shared" si="2" ref="C24:J24">SUM(C21:C23)</f>
        <v>13273.09</v>
      </c>
      <c r="D24" s="40">
        <f t="shared" si="2"/>
        <v>96.84</v>
      </c>
      <c r="E24" s="41">
        <f t="shared" si="2"/>
        <v>409.63</v>
      </c>
      <c r="F24" s="42">
        <f t="shared" si="2"/>
        <v>7328.18</v>
      </c>
      <c r="G24" s="42">
        <f t="shared" si="2"/>
        <v>507.65999999999997</v>
      </c>
      <c r="H24" s="42">
        <f t="shared" si="2"/>
        <v>381.78999999999996</v>
      </c>
      <c r="I24" s="42">
        <f t="shared" si="2"/>
        <v>2065.86</v>
      </c>
      <c r="J24" s="68">
        <f t="shared" si="2"/>
        <v>1.2999999999999998</v>
      </c>
      <c r="EU24" s="2"/>
      <c r="EV24" s="2"/>
    </row>
    <row r="25" spans="2:152" ht="21" customHeight="1">
      <c r="B25" s="55" t="s">
        <v>101</v>
      </c>
      <c r="C25" s="56">
        <f>C9+C10+C11+C13+C14+C15+C17+C18+C19+C21+C22+C23</f>
        <v>50518.46</v>
      </c>
      <c r="D25" s="57">
        <f>D9+D10+D11+D13+D14+D15+D17+D18+D19+D21+D22+D23</f>
        <v>256.85</v>
      </c>
      <c r="E25" s="58">
        <f>E9+E10+E11+E13+E14+E15+E17+E18+E19+E21+E22+E23</f>
        <v>1602.93</v>
      </c>
      <c r="F25" s="59">
        <f>SUM(F12+F16+F20+F24)</f>
        <v>18810.34</v>
      </c>
      <c r="G25" s="59">
        <f>SUM(G12+G16+G20+G24)</f>
        <v>1426.4099999999999</v>
      </c>
      <c r="H25" s="59">
        <f>SUM(H12+H16+H20+H24)</f>
        <v>1458.25</v>
      </c>
      <c r="I25" s="59">
        <f>SUM(I12+I16+I20+I24)</f>
        <v>8269.04</v>
      </c>
      <c r="J25" s="72">
        <f>SUM(J12+J16+J20+J24)</f>
        <v>5.579999999999999</v>
      </c>
      <c r="EU25" s="2"/>
      <c r="EV25" s="2"/>
    </row>
    <row r="26" spans="2:9" s="2" customFormat="1" ht="12.75">
      <c r="B26" s="60"/>
      <c r="C26" s="61"/>
      <c r="D26" s="61"/>
      <c r="E26" s="61"/>
      <c r="F26" s="61"/>
      <c r="G26" s="61"/>
      <c r="H26" s="61"/>
      <c r="I26" s="61"/>
    </row>
  </sheetData>
  <sheetProtection/>
  <mergeCells count="8">
    <mergeCell ref="C6:E6"/>
    <mergeCell ref="F6:J6"/>
    <mergeCell ref="F7:G7"/>
    <mergeCell ref="H7:J7"/>
    <mergeCell ref="B6:B8"/>
    <mergeCell ref="C7:C8"/>
    <mergeCell ref="D7:D8"/>
    <mergeCell ref="E7:E8"/>
  </mergeCells>
  <printOptions/>
  <pageMargins left="0" right="0" top="0" bottom="0" header="0.01" footer="0.0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2019-02-22T07:04:43Z</cp:lastPrinted>
  <dcterms:created xsi:type="dcterms:W3CDTF">2019-02-22T07:05:53Z</dcterms:created>
  <dcterms:modified xsi:type="dcterms:W3CDTF">2019-02-26T09:54:21Z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2057-10.2.0.7635</vt:lpwstr>
  </property>
</Properties>
</file>